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showInkAnnotation="0" autoCompressPictures="0"/>
  <bookViews>
    <workbookView xWindow="5000" yWindow="80" windowWidth="17600" windowHeight="14220" tabRatio="500" activeTab="3"/>
  </bookViews>
  <sheets>
    <sheet name="Ocean water" sheetId="2" r:id="rId1"/>
    <sheet name="Control" sheetId="3" r:id="rId2"/>
    <sheet name="SPM" sheetId="4" r:id="rId3"/>
    <sheet name="River water" sheetId="1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5" i="1" l="1"/>
  <c r="U4" i="4"/>
  <c r="T4" i="4"/>
  <c r="S4" i="4"/>
  <c r="R4" i="4"/>
  <c r="R5" i="4"/>
  <c r="S5" i="4"/>
  <c r="T5" i="4"/>
  <c r="U5" i="4"/>
  <c r="R22" i="2"/>
  <c r="S22" i="2"/>
  <c r="U22" i="2"/>
  <c r="R23" i="2"/>
  <c r="S23" i="2"/>
  <c r="U23" i="2"/>
  <c r="R24" i="2"/>
  <c r="S24" i="2"/>
  <c r="U24" i="2"/>
  <c r="R25" i="2"/>
  <c r="S25" i="2"/>
  <c r="U25" i="2"/>
  <c r="R26" i="2"/>
  <c r="S26" i="2"/>
  <c r="U26" i="2"/>
  <c r="R27" i="2"/>
  <c r="S27" i="2"/>
  <c r="U27" i="2"/>
  <c r="R28" i="2"/>
  <c r="S28" i="2"/>
  <c r="U28" i="2"/>
  <c r="R29" i="2"/>
  <c r="S29" i="2"/>
  <c r="U29" i="2"/>
  <c r="R30" i="2"/>
  <c r="S30" i="2"/>
  <c r="U30" i="2"/>
  <c r="R31" i="2"/>
  <c r="S31" i="2"/>
  <c r="U31" i="2"/>
  <c r="R32" i="2"/>
  <c r="S32" i="2"/>
  <c r="U32" i="2"/>
  <c r="R33" i="2"/>
  <c r="S33" i="2"/>
  <c r="U33" i="2"/>
  <c r="U17" i="3"/>
  <c r="S17" i="3"/>
  <c r="R17" i="3"/>
  <c r="U16" i="3"/>
  <c r="S16" i="3"/>
  <c r="R16" i="3"/>
  <c r="U15" i="3"/>
  <c r="S15" i="3"/>
  <c r="R15" i="3"/>
  <c r="U14" i="3"/>
  <c r="S14" i="3"/>
  <c r="R14" i="3"/>
  <c r="U13" i="3"/>
  <c r="S13" i="3"/>
  <c r="R13" i="3"/>
  <c r="U12" i="3"/>
  <c r="S12" i="3"/>
  <c r="R12" i="3"/>
  <c r="U9" i="3"/>
  <c r="T9" i="3"/>
  <c r="S9" i="3"/>
  <c r="R9" i="3"/>
  <c r="U8" i="3"/>
  <c r="T8" i="3"/>
  <c r="S8" i="3"/>
  <c r="R8" i="3"/>
  <c r="U7" i="3"/>
  <c r="T7" i="3"/>
  <c r="S7" i="3"/>
  <c r="R7" i="3"/>
  <c r="U6" i="3"/>
  <c r="T6" i="3"/>
  <c r="S6" i="3"/>
  <c r="R6" i="3"/>
  <c r="U5" i="3"/>
  <c r="T5" i="3"/>
  <c r="S5" i="3"/>
  <c r="R5" i="3"/>
  <c r="U4" i="3"/>
  <c r="T4" i="3"/>
  <c r="S4" i="3"/>
  <c r="R4" i="3"/>
  <c r="U21" i="2"/>
  <c r="S21" i="2"/>
  <c r="R21" i="2"/>
  <c r="U20" i="2"/>
  <c r="S20" i="2"/>
  <c r="R20" i="2"/>
  <c r="R4" i="2"/>
  <c r="U17" i="2"/>
  <c r="T17" i="2"/>
  <c r="S17" i="2"/>
  <c r="R17" i="2"/>
  <c r="U16" i="2"/>
  <c r="T16" i="2"/>
  <c r="S16" i="2"/>
  <c r="R16" i="2"/>
  <c r="U15" i="2"/>
  <c r="T15" i="2"/>
  <c r="S15" i="2"/>
  <c r="R15" i="2"/>
  <c r="U14" i="2"/>
  <c r="T14" i="2"/>
  <c r="S14" i="2"/>
  <c r="R14" i="2"/>
  <c r="U13" i="2"/>
  <c r="T13" i="2"/>
  <c r="S13" i="2"/>
  <c r="R13" i="2"/>
  <c r="U12" i="2"/>
  <c r="T12" i="2"/>
  <c r="S12" i="2"/>
  <c r="R12" i="2"/>
  <c r="U11" i="2"/>
  <c r="T11" i="2"/>
  <c r="S11" i="2"/>
  <c r="R11" i="2"/>
  <c r="U10" i="2"/>
  <c r="T10" i="2"/>
  <c r="S10" i="2"/>
  <c r="R10" i="2"/>
  <c r="U9" i="2"/>
  <c r="T9" i="2"/>
  <c r="S9" i="2"/>
  <c r="R9" i="2"/>
  <c r="U8" i="2"/>
  <c r="T8" i="2"/>
  <c r="S8" i="2"/>
  <c r="R8" i="2"/>
  <c r="U7" i="2"/>
  <c r="T7" i="2"/>
  <c r="S7" i="2"/>
  <c r="R7" i="2"/>
  <c r="U6" i="2"/>
  <c r="T6" i="2"/>
  <c r="S6" i="2"/>
  <c r="R6" i="2"/>
  <c r="U5" i="2"/>
  <c r="T5" i="2"/>
  <c r="S5" i="2"/>
  <c r="R5" i="2"/>
  <c r="U4" i="2"/>
  <c r="T4" i="2"/>
  <c r="S4" i="2"/>
  <c r="R6" i="1"/>
  <c r="S6" i="1"/>
  <c r="T6" i="1"/>
  <c r="U6" i="1"/>
  <c r="R7" i="1"/>
  <c r="S7" i="1"/>
  <c r="T7" i="1"/>
  <c r="U7" i="1"/>
  <c r="R8" i="1"/>
  <c r="S8" i="1"/>
  <c r="T8" i="1"/>
  <c r="U8" i="1"/>
  <c r="R9" i="1"/>
  <c r="S9" i="1"/>
  <c r="T9" i="1"/>
  <c r="U9" i="1"/>
  <c r="R10" i="1"/>
  <c r="S10" i="1"/>
  <c r="T10" i="1"/>
  <c r="U10" i="1"/>
  <c r="R11" i="1"/>
  <c r="S11" i="1"/>
  <c r="T11" i="1"/>
  <c r="U11" i="1"/>
  <c r="R12" i="1"/>
  <c r="S12" i="1"/>
  <c r="T12" i="1"/>
  <c r="U12" i="1"/>
  <c r="R13" i="1"/>
  <c r="S13" i="1"/>
  <c r="T13" i="1"/>
  <c r="U13" i="1"/>
  <c r="R14" i="1"/>
  <c r="S14" i="1"/>
  <c r="T14" i="1"/>
  <c r="U14" i="1"/>
  <c r="R15" i="1"/>
  <c r="S15" i="1"/>
  <c r="T15" i="1"/>
  <c r="U15" i="1"/>
  <c r="R16" i="1"/>
  <c r="S16" i="1"/>
  <c r="T16" i="1"/>
  <c r="U16" i="1"/>
  <c r="R17" i="1"/>
  <c r="S17" i="1"/>
  <c r="T17" i="1"/>
  <c r="U17" i="1"/>
  <c r="R18" i="1"/>
  <c r="S18" i="1"/>
  <c r="T18" i="1"/>
  <c r="U18" i="1"/>
  <c r="R22" i="1"/>
  <c r="S22" i="1"/>
  <c r="U22" i="1"/>
  <c r="R23" i="1"/>
  <c r="S23" i="1"/>
  <c r="U23" i="1"/>
  <c r="R24" i="1"/>
  <c r="S24" i="1"/>
  <c r="U24" i="1"/>
  <c r="R25" i="1"/>
  <c r="S25" i="1"/>
  <c r="U25" i="1"/>
  <c r="R26" i="1"/>
  <c r="S26" i="1"/>
  <c r="U26" i="1"/>
  <c r="R27" i="1"/>
  <c r="S27" i="1"/>
  <c r="U27" i="1"/>
  <c r="R30" i="1"/>
  <c r="S30" i="1"/>
  <c r="U30" i="1"/>
  <c r="R31" i="1"/>
  <c r="S31" i="1"/>
  <c r="U31" i="1"/>
  <c r="R32" i="1"/>
  <c r="S32" i="1"/>
  <c r="U32" i="1"/>
  <c r="R33" i="1"/>
  <c r="S33" i="1"/>
  <c r="U33" i="1"/>
  <c r="R34" i="1"/>
  <c r="S34" i="1"/>
  <c r="U34" i="1"/>
  <c r="R35" i="1"/>
  <c r="S35" i="1"/>
  <c r="U35" i="1"/>
  <c r="U5" i="1"/>
  <c r="S5" i="1"/>
  <c r="R5" i="1"/>
</calcChain>
</file>

<file path=xl/sharedStrings.xml><?xml version="1.0" encoding="utf-8"?>
<sst xmlns="http://schemas.openxmlformats.org/spreadsheetml/2006/main" count="164" uniqueCount="35">
  <si>
    <t>Incubation time (days)</t>
  </si>
  <si>
    <t>River water</t>
  </si>
  <si>
    <t>cren</t>
  </si>
  <si>
    <t>cren'</t>
  </si>
  <si>
    <t>brGDGT-IIIa</t>
  </si>
  <si>
    <t>brGDGT-IIIb</t>
  </si>
  <si>
    <t>brGDGT-IIIc</t>
  </si>
  <si>
    <t>brGDGT-IIa</t>
  </si>
  <si>
    <t>brGDGT-Iib</t>
  </si>
  <si>
    <t>brGDGT-Iic</t>
  </si>
  <si>
    <t>brGDGT-Ia</t>
  </si>
  <si>
    <t>brGDGT-Ib</t>
  </si>
  <si>
    <t>brGDGT-Ic</t>
  </si>
  <si>
    <t>isoGDGT-0</t>
  </si>
  <si>
    <t>isoGDGT-1</t>
  </si>
  <si>
    <t>isoGDGT-2</t>
  </si>
  <si>
    <t>isoGDGT-4</t>
  </si>
  <si>
    <t>Core lipids (+carry over) ng/g dry weight soil</t>
  </si>
  <si>
    <t>Control (distilled water)</t>
  </si>
  <si>
    <t>Ocean water</t>
  </si>
  <si>
    <t>Intact polar-derived lipids (-carry over) ng/g dry weight soil</t>
  </si>
  <si>
    <t>MBT'</t>
  </si>
  <si>
    <t>CBT</t>
  </si>
  <si>
    <t>TEX86</t>
  </si>
  <si>
    <t>BIT</t>
  </si>
  <si>
    <t>isoGDGT-3</t>
  </si>
  <si>
    <t>n.d.</t>
  </si>
  <si>
    <t>-</t>
  </si>
  <si>
    <t>-a</t>
  </si>
  <si>
    <t>n.d. = could not be calculated</t>
  </si>
  <si>
    <t>a = lost during workup</t>
  </si>
  <si>
    <t>River SPM</t>
  </si>
  <si>
    <t>Ocean SPM</t>
  </si>
  <si>
    <t>Relative abundance (%) of branched and isoprenoid GDGTs in SPM</t>
  </si>
  <si>
    <t>Peterse et al., Probing the fate of soil-derived core and intact polar GDGTs in aquatic environments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</si>
</sst>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2" fontId="0" fillId="0" borderId="0" xfId="0" applyNumberForma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/>
    <xf numFmtId="1" fontId="0" fillId="0" borderId="0" xfId="0" applyNumberFormat="1"/>
    <xf numFmtId="1" fontId="0" fillId="0" borderId="0" xfId="0" quotePrefix="1" applyNumberFormat="1"/>
    <xf numFmtId="49" fontId="0" fillId="0" borderId="0" xfId="0" quotePrefix="1" applyNumberFormat="1"/>
    <xf numFmtId="0" fontId="4" fillId="0" borderId="2" xfId="0" applyFont="1" applyBorder="1"/>
    <xf numFmtId="0" fontId="0" fillId="0" borderId="3" xfId="0" applyBorder="1"/>
    <xf numFmtId="0" fontId="0" fillId="0" borderId="2" xfId="0" applyBorder="1"/>
    <xf numFmtId="0" fontId="1" fillId="0" borderId="2" xfId="0" applyFont="1" applyBorder="1"/>
    <xf numFmtId="0" fontId="0" fillId="0" borderId="1" xfId="0" applyFont="1" applyBorder="1"/>
    <xf numFmtId="1" fontId="0" fillId="0" borderId="0" xfId="0" applyNumberFormat="1" applyFont="1"/>
    <xf numFmtId="1" fontId="0" fillId="0" borderId="2" xfId="0" applyNumberFormat="1" applyBorder="1"/>
    <xf numFmtId="164" fontId="0" fillId="0" borderId="0" xfId="0" applyNumberFormat="1"/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2"/>
  <sheetViews>
    <sheetView topLeftCell="P16" workbookViewId="0">
      <selection activeCell="B37" sqref="B37:C50"/>
    </sheetView>
  </sheetViews>
  <sheetFormatPr baseColWidth="10" defaultRowHeight="15" x14ac:dyDescent="0"/>
  <cols>
    <col min="1" max="1" width="20.83203125" customWidth="1"/>
  </cols>
  <sheetData>
    <row r="2" spans="1:23" s="2" customFormat="1" ht="18">
      <c r="A2" s="9" t="s">
        <v>19</v>
      </c>
      <c r="B2" s="2" t="s">
        <v>17</v>
      </c>
    </row>
    <row r="3" spans="1:23">
      <c r="A3" s="10" t="s">
        <v>0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2</v>
      </c>
      <c r="L3" s="5" t="s">
        <v>3</v>
      </c>
      <c r="M3" s="5" t="s">
        <v>13</v>
      </c>
      <c r="N3" s="5" t="s">
        <v>14</v>
      </c>
      <c r="O3" s="5" t="s">
        <v>15</v>
      </c>
      <c r="P3" s="5" t="s">
        <v>16</v>
      </c>
      <c r="R3" s="5" t="s">
        <v>24</v>
      </c>
      <c r="S3" s="5" t="s">
        <v>21</v>
      </c>
      <c r="T3" s="5" t="s">
        <v>22</v>
      </c>
      <c r="U3" s="5" t="s">
        <v>23</v>
      </c>
    </row>
    <row r="4" spans="1:23">
      <c r="A4" s="11">
        <v>0</v>
      </c>
      <c r="B4" s="6">
        <v>55.560282244457539</v>
      </c>
      <c r="C4" s="6">
        <v>0</v>
      </c>
      <c r="D4" s="6">
        <v>0</v>
      </c>
      <c r="E4" s="6">
        <v>107.89769288544521</v>
      </c>
      <c r="F4" s="6">
        <v>5.9356314974630235</v>
      </c>
      <c r="G4" s="6">
        <v>0.28011790955627169</v>
      </c>
      <c r="H4" s="6">
        <v>41.613007221846068</v>
      </c>
      <c r="I4" s="6">
        <v>5.2577674021526226</v>
      </c>
      <c r="J4" s="6">
        <v>0.50319897521806334</v>
      </c>
      <c r="K4" s="6">
        <v>30.598610739505126</v>
      </c>
      <c r="L4" s="6">
        <v>0.89800343263379456</v>
      </c>
      <c r="M4" s="6">
        <v>7.4484970101598771</v>
      </c>
      <c r="N4" s="6">
        <v>2.7320893369484152</v>
      </c>
      <c r="O4" s="6">
        <v>3.0150264028289842</v>
      </c>
      <c r="P4" s="6">
        <v>1.4651441418739648</v>
      </c>
      <c r="R4" s="1">
        <f>(B4+E4+H4)/(B4+E4+H4+K4)</f>
        <v>0.87016309427895944</v>
      </c>
      <c r="S4" s="1">
        <f>SUM(H4:J4)/SUM(B4,E4:J4)</f>
        <v>0.21826526614211031</v>
      </c>
      <c r="T4" s="1">
        <f>-LOG((I4+F4)/(E4+H4),10)</f>
        <v>1.1257102941372648</v>
      </c>
      <c r="U4" s="1">
        <f>(L4+O4+P4)/(N4+O4+P4+L4)</f>
        <v>0.66313185761352533</v>
      </c>
      <c r="W4" s="16"/>
    </row>
    <row r="5" spans="1:23">
      <c r="A5" s="11">
        <v>0</v>
      </c>
      <c r="B5" s="6">
        <v>51.405678587389431</v>
      </c>
      <c r="C5" s="6">
        <v>0</v>
      </c>
      <c r="D5" s="6">
        <v>0</v>
      </c>
      <c r="E5" s="6">
        <v>100.95093009136471</v>
      </c>
      <c r="F5" s="6">
        <v>5.5644657912147535</v>
      </c>
      <c r="G5" s="6">
        <v>0.24607557505035754</v>
      </c>
      <c r="H5" s="6">
        <v>38.351826238083163</v>
      </c>
      <c r="I5" s="6">
        <v>4.856626465724319</v>
      </c>
      <c r="J5" s="6">
        <v>0.49280311856358322</v>
      </c>
      <c r="K5" s="6">
        <v>25.202738527824984</v>
      </c>
      <c r="L5" s="6">
        <v>0.93231490190142374</v>
      </c>
      <c r="M5" s="6">
        <v>6.2572248026945019</v>
      </c>
      <c r="N5" s="6">
        <v>2.3604376465866053</v>
      </c>
      <c r="O5" s="6">
        <v>2.433543153792558</v>
      </c>
      <c r="P5" s="6">
        <v>1.217055041445352</v>
      </c>
      <c r="R5" s="1">
        <f t="shared" ref="R5:R17" si="0">(B5+E5+H5)/(B5+E5+H5+K5)</f>
        <v>0.88327265270370825</v>
      </c>
      <c r="S5" s="1">
        <f t="shared" ref="S5:S17" si="1">SUM(H5:J5)/SUM(B5,E5:J5)</f>
        <v>0.2164838803506425</v>
      </c>
      <c r="T5" s="1">
        <f t="shared" ref="T5:T17" si="2">-LOG((I5+F5)/(E5+H5),10)</f>
        <v>1.1260464690434737</v>
      </c>
      <c r="U5" s="1">
        <f t="shared" ref="U5:U17" si="3">(L5+O5+P5)/(N5+O5+P5+L5)</f>
        <v>0.66004343814555044</v>
      </c>
      <c r="W5" s="16"/>
    </row>
    <row r="6" spans="1:23">
      <c r="A6" s="11">
        <v>1</v>
      </c>
      <c r="B6" s="6">
        <v>41.228759432944514</v>
      </c>
      <c r="C6" s="6">
        <v>0</v>
      </c>
      <c r="D6" s="6">
        <v>0</v>
      </c>
      <c r="E6" s="6">
        <v>79.331806345808644</v>
      </c>
      <c r="F6" s="6">
        <v>4.4810922041628265</v>
      </c>
      <c r="G6" s="6">
        <v>0.23150349488697713</v>
      </c>
      <c r="H6" s="6">
        <v>30.334032899927958</v>
      </c>
      <c r="I6" s="6">
        <v>3.9877126710853861</v>
      </c>
      <c r="J6" s="6">
        <v>0.45320582572285451</v>
      </c>
      <c r="K6" s="6">
        <v>23.635329427087413</v>
      </c>
      <c r="L6" s="6">
        <v>0.75941597104377012</v>
      </c>
      <c r="M6" s="6">
        <v>6.1786287749575726</v>
      </c>
      <c r="N6" s="6">
        <v>2.2055232758721499</v>
      </c>
      <c r="O6" s="6">
        <v>2.2903795761901158</v>
      </c>
      <c r="P6" s="6">
        <v>1.1021953484575668</v>
      </c>
      <c r="R6" s="1">
        <f t="shared" si="0"/>
        <v>0.86457721215146588</v>
      </c>
      <c r="S6" s="1">
        <f t="shared" si="1"/>
        <v>0.21727810951445645</v>
      </c>
      <c r="T6" s="1">
        <f t="shared" si="2"/>
        <v>1.1122492398636543</v>
      </c>
      <c r="U6" s="1">
        <f t="shared" si="3"/>
        <v>0.65308401737628985</v>
      </c>
      <c r="W6" s="16"/>
    </row>
    <row r="7" spans="1:23">
      <c r="A7" s="11">
        <v>1</v>
      </c>
      <c r="B7" s="6">
        <v>57.923669602895451</v>
      </c>
      <c r="C7" s="6">
        <v>0</v>
      </c>
      <c r="D7" s="6">
        <v>0</v>
      </c>
      <c r="E7" s="6">
        <v>111.47137026411681</v>
      </c>
      <c r="F7" s="6">
        <v>6.553601907563916</v>
      </c>
      <c r="G7" s="6">
        <v>0.32367044518312083</v>
      </c>
      <c r="H7" s="6">
        <v>42.606263260809676</v>
      </c>
      <c r="I7" s="6">
        <v>5.5630676479347532</v>
      </c>
      <c r="J7" s="6">
        <v>0.61851406947205512</v>
      </c>
      <c r="K7" s="6">
        <v>32.967941083412043</v>
      </c>
      <c r="L7" s="6">
        <v>1.527471485282154</v>
      </c>
      <c r="M7" s="6">
        <v>8.6299066354618628</v>
      </c>
      <c r="N7" s="6">
        <v>3.1165718634560422</v>
      </c>
      <c r="O7" s="6">
        <v>3.1312977936439657</v>
      </c>
      <c r="P7" s="6">
        <v>1.6673053181192614</v>
      </c>
      <c r="R7" s="1">
        <f t="shared" si="0"/>
        <v>0.86542008083682465</v>
      </c>
      <c r="S7" s="1">
        <f t="shared" si="1"/>
        <v>0.21677690794155052</v>
      </c>
      <c r="T7" s="1">
        <f t="shared" si="2"/>
        <v>1.1043563354930126</v>
      </c>
      <c r="U7" s="1">
        <f t="shared" si="3"/>
        <v>0.66994720426178633</v>
      </c>
      <c r="W7" s="16"/>
    </row>
    <row r="8" spans="1:23">
      <c r="A8" s="11">
        <v>7</v>
      </c>
      <c r="B8" s="6">
        <v>48.898247557711926</v>
      </c>
      <c r="C8" s="6">
        <v>0</v>
      </c>
      <c r="D8" s="6">
        <v>0</v>
      </c>
      <c r="E8" s="6">
        <v>95.070469470227522</v>
      </c>
      <c r="F8" s="6">
        <v>5.2212103044626303</v>
      </c>
      <c r="G8" s="6">
        <v>0.25750569822918967</v>
      </c>
      <c r="H8" s="6">
        <v>36.100644655583601</v>
      </c>
      <c r="I8" s="6">
        <v>4.6548393165400119</v>
      </c>
      <c r="J8" s="6">
        <v>0.51102922441598542</v>
      </c>
      <c r="K8" s="6">
        <v>26.112748677666055</v>
      </c>
      <c r="L8" s="6">
        <v>0.97480657813380933</v>
      </c>
      <c r="M8" s="6">
        <v>6.6812967034135884</v>
      </c>
      <c r="N8" s="6">
        <v>2.4825200453799265</v>
      </c>
      <c r="O8" s="6">
        <v>2.4735358767476963</v>
      </c>
      <c r="P8" s="6">
        <v>1.3937116517641703</v>
      </c>
      <c r="R8" s="1">
        <f t="shared" si="0"/>
        <v>0.87335104567548649</v>
      </c>
      <c r="S8" s="1">
        <f t="shared" si="1"/>
        <v>0.21637910605333799</v>
      </c>
      <c r="T8" s="1">
        <f t="shared" si="2"/>
        <v>1.1232549439940522</v>
      </c>
      <c r="U8" s="1">
        <f t="shared" si="3"/>
        <v>0.66106970946653765</v>
      </c>
      <c r="W8" s="16"/>
    </row>
    <row r="9" spans="1:23">
      <c r="A9" s="11">
        <v>7</v>
      </c>
      <c r="B9" s="6">
        <v>65.455185104721224</v>
      </c>
      <c r="C9" s="6">
        <v>0</v>
      </c>
      <c r="D9" s="6">
        <v>0</v>
      </c>
      <c r="E9" s="6">
        <v>128.40543208360424</v>
      </c>
      <c r="F9" s="6">
        <v>7.172019629429041</v>
      </c>
      <c r="G9" s="6">
        <v>0.32788669149819749</v>
      </c>
      <c r="H9" s="6">
        <v>48.009110295479786</v>
      </c>
      <c r="I9" s="6">
        <v>6.0172382318269344</v>
      </c>
      <c r="J9" s="6">
        <v>0.73772552485524878</v>
      </c>
      <c r="K9" s="6">
        <v>35.660089420204422</v>
      </c>
      <c r="L9" s="6">
        <v>1.0940103131748886</v>
      </c>
      <c r="M9" s="6">
        <v>9.0770066253831327</v>
      </c>
      <c r="N9" s="6">
        <v>3.2699217097933775</v>
      </c>
      <c r="O9" s="6">
        <v>3.3258976007770467</v>
      </c>
      <c r="P9" s="6">
        <v>1.7936503574236635</v>
      </c>
      <c r="R9" s="1">
        <f t="shared" si="0"/>
        <v>0.87150897940260474</v>
      </c>
      <c r="S9" s="1">
        <f t="shared" si="1"/>
        <v>0.21381809702611795</v>
      </c>
      <c r="T9" s="1">
        <f t="shared" si="2"/>
        <v>1.1263140232981583</v>
      </c>
      <c r="U9" s="1">
        <f t="shared" si="3"/>
        <v>0.65519812175632253</v>
      </c>
      <c r="W9" s="16"/>
    </row>
    <row r="10" spans="1:23">
      <c r="A10" s="11">
        <v>14</v>
      </c>
      <c r="B10" s="6">
        <v>52.412754809750268</v>
      </c>
      <c r="C10" s="6">
        <v>0</v>
      </c>
      <c r="D10" s="6">
        <v>0</v>
      </c>
      <c r="E10" s="6">
        <v>101.03309756727029</v>
      </c>
      <c r="F10" s="6">
        <v>5.5656505191842527</v>
      </c>
      <c r="G10" s="6">
        <v>0.26043574747367537</v>
      </c>
      <c r="H10" s="6">
        <v>39.084368434813342</v>
      </c>
      <c r="I10" s="6">
        <v>4.9908494932953733</v>
      </c>
      <c r="J10" s="6">
        <v>0.56689766954059373</v>
      </c>
      <c r="K10" s="6">
        <v>31.453692672465408</v>
      </c>
      <c r="L10" s="6">
        <v>1.2955592425954161</v>
      </c>
      <c r="M10" s="6">
        <v>7.7795998297926579</v>
      </c>
      <c r="N10" s="6">
        <v>3.0104996794199375</v>
      </c>
      <c r="O10" s="6">
        <v>3.3803122350562069</v>
      </c>
      <c r="P10" s="6">
        <v>1.5338610544220042</v>
      </c>
      <c r="R10" s="1">
        <f t="shared" si="0"/>
        <v>0.85957164430618715</v>
      </c>
      <c r="S10" s="1">
        <f t="shared" si="1"/>
        <v>0.21892613416835086</v>
      </c>
      <c r="T10" s="1">
        <f t="shared" si="2"/>
        <v>1.1229723220309844</v>
      </c>
      <c r="U10" s="1">
        <f t="shared" si="3"/>
        <v>0.6734898199562509</v>
      </c>
      <c r="W10" s="16"/>
    </row>
    <row r="11" spans="1:23">
      <c r="A11" s="11">
        <v>14</v>
      </c>
      <c r="B11" s="6">
        <v>50.859410927915178</v>
      </c>
      <c r="C11" s="6">
        <v>0</v>
      </c>
      <c r="D11" s="6">
        <v>0</v>
      </c>
      <c r="E11" s="6">
        <v>99.049285063776708</v>
      </c>
      <c r="F11" s="6">
        <v>5.5873385278944534</v>
      </c>
      <c r="G11" s="6">
        <v>0.27054458287231625</v>
      </c>
      <c r="H11" s="6">
        <v>37.903683254633478</v>
      </c>
      <c r="I11" s="6">
        <v>4.7865348306380016</v>
      </c>
      <c r="J11" s="6">
        <v>0.44561084518756133</v>
      </c>
      <c r="K11" s="6">
        <v>28.659367375761377</v>
      </c>
      <c r="L11" s="6">
        <v>1.1453317033937851</v>
      </c>
      <c r="M11" s="6">
        <v>7.2520656001968211</v>
      </c>
      <c r="N11" s="6">
        <v>2.7132277608061837</v>
      </c>
      <c r="O11" s="6">
        <v>2.8435615184204242</v>
      </c>
      <c r="P11" s="6">
        <v>1.4957091139989163</v>
      </c>
      <c r="R11" s="1">
        <f t="shared" si="0"/>
        <v>0.86760689178623163</v>
      </c>
      <c r="S11" s="1">
        <f t="shared" si="1"/>
        <v>0.21686931474112775</v>
      </c>
      <c r="T11" s="1">
        <f t="shared" si="2"/>
        <v>1.1206305076506675</v>
      </c>
      <c r="U11" s="1">
        <f t="shared" si="3"/>
        <v>0.66903098395207194</v>
      </c>
      <c r="W11" s="16"/>
    </row>
    <row r="12" spans="1:23">
      <c r="A12" s="11">
        <v>30</v>
      </c>
      <c r="B12" s="6">
        <v>44.011978314659579</v>
      </c>
      <c r="C12" s="6">
        <v>0</v>
      </c>
      <c r="D12" s="6">
        <v>0</v>
      </c>
      <c r="E12" s="6">
        <v>87.037602069033952</v>
      </c>
      <c r="F12" s="6">
        <v>4.9940737549730994</v>
      </c>
      <c r="G12" s="6">
        <v>0.27398065144836253</v>
      </c>
      <c r="H12" s="6">
        <v>33.342563012429821</v>
      </c>
      <c r="I12" s="6">
        <v>4.0978971924854992</v>
      </c>
      <c r="J12" s="6">
        <v>0.47512818720640843</v>
      </c>
      <c r="K12" s="6">
        <v>25.303011318424861</v>
      </c>
      <c r="L12" s="6">
        <v>0.90422958260974262</v>
      </c>
      <c r="M12" s="6">
        <v>6.5242780541253591</v>
      </c>
      <c r="N12" s="6">
        <v>2.5192382976022905</v>
      </c>
      <c r="O12" s="6">
        <v>2.6922670006686564</v>
      </c>
      <c r="P12" s="6">
        <v>1.2805636748922979</v>
      </c>
      <c r="R12" s="1">
        <f t="shared" si="0"/>
        <v>0.86661224238172752</v>
      </c>
      <c r="S12" s="1">
        <f t="shared" si="1"/>
        <v>0.21761399863712824</v>
      </c>
      <c r="T12" s="1">
        <f t="shared" si="2"/>
        <v>1.1218968952443311</v>
      </c>
      <c r="U12" s="1">
        <f t="shared" si="3"/>
        <v>0.65939202175174993</v>
      </c>
      <c r="W12" s="16"/>
    </row>
    <row r="13" spans="1:23">
      <c r="A13" s="11">
        <v>30</v>
      </c>
      <c r="B13" s="6">
        <v>72.906323974609663</v>
      </c>
      <c r="C13" s="6">
        <v>0</v>
      </c>
      <c r="D13" s="6">
        <v>0</v>
      </c>
      <c r="E13" s="6">
        <v>143.53492954813549</v>
      </c>
      <c r="F13" s="6">
        <v>8.2852431343915072</v>
      </c>
      <c r="G13" s="6">
        <v>0.3791411136286274</v>
      </c>
      <c r="H13" s="6">
        <v>54.668522363946792</v>
      </c>
      <c r="I13" s="6">
        <v>6.8067431872237334</v>
      </c>
      <c r="J13" s="6">
        <v>0.84848400901306431</v>
      </c>
      <c r="K13" s="6">
        <v>42.006045502022168</v>
      </c>
      <c r="L13" s="6">
        <v>1.5364024009586217</v>
      </c>
      <c r="M13" s="6">
        <v>10.658980976014973</v>
      </c>
      <c r="N13" s="6">
        <v>4.0698943664232052</v>
      </c>
      <c r="O13" s="6">
        <v>4.0390631897293776</v>
      </c>
      <c r="P13" s="6">
        <v>2.1212637353840433</v>
      </c>
      <c r="R13" s="1">
        <f t="shared" si="0"/>
        <v>0.86584502400511332</v>
      </c>
      <c r="S13" s="1">
        <f t="shared" si="1"/>
        <v>0.21683151517288463</v>
      </c>
      <c r="T13" s="1">
        <f t="shared" si="2"/>
        <v>1.118364810976338</v>
      </c>
      <c r="U13" s="1">
        <f t="shared" si="3"/>
        <v>0.65411536284456995</v>
      </c>
      <c r="W13" s="16"/>
    </row>
    <row r="14" spans="1:23">
      <c r="A14" s="11">
        <v>91</v>
      </c>
      <c r="B14" s="6">
        <v>42.072456233015707</v>
      </c>
      <c r="C14" s="6">
        <v>0</v>
      </c>
      <c r="D14" s="6">
        <v>0</v>
      </c>
      <c r="E14" s="6">
        <v>82.750558571175659</v>
      </c>
      <c r="F14" s="6">
        <v>4.4862740042960141</v>
      </c>
      <c r="G14" s="6">
        <v>0.19737772487110222</v>
      </c>
      <c r="H14" s="6">
        <v>30.805153370590141</v>
      </c>
      <c r="I14" s="6">
        <v>4.1106400154900813</v>
      </c>
      <c r="J14" s="6">
        <v>0.40301244423741273</v>
      </c>
      <c r="K14" s="6">
        <v>24.563294394422282</v>
      </c>
      <c r="L14" s="6">
        <v>1.0995235109863182</v>
      </c>
      <c r="M14" s="6">
        <v>7.2662736772353362</v>
      </c>
      <c r="N14" s="6">
        <v>2.3478704586398589</v>
      </c>
      <c r="O14" s="6">
        <v>2.4918740229223184</v>
      </c>
      <c r="P14" s="6">
        <v>1.2395763601993004</v>
      </c>
      <c r="R14" s="1">
        <f t="shared" si="0"/>
        <v>0.86368225195470305</v>
      </c>
      <c r="S14" s="1">
        <f t="shared" si="1"/>
        <v>0.21428002191547865</v>
      </c>
      <c r="T14" s="1">
        <f t="shared" si="2"/>
        <v>1.1208664012040119</v>
      </c>
      <c r="U14" s="1">
        <f t="shared" si="3"/>
        <v>0.67294590281217337</v>
      </c>
      <c r="W14" s="16"/>
    </row>
    <row r="15" spans="1:23">
      <c r="A15" s="11">
        <v>91</v>
      </c>
      <c r="B15" s="6">
        <v>57.532185987029834</v>
      </c>
      <c r="C15" s="6">
        <v>0</v>
      </c>
      <c r="D15" s="6">
        <v>0</v>
      </c>
      <c r="E15" s="6">
        <v>111.21564946466508</v>
      </c>
      <c r="F15" s="6">
        <v>6.1030358720684426</v>
      </c>
      <c r="G15" s="6">
        <v>0.29166633565395317</v>
      </c>
      <c r="H15" s="6">
        <v>41.478356111050473</v>
      </c>
      <c r="I15" s="6">
        <v>5.0038309204713274</v>
      </c>
      <c r="J15" s="6">
        <v>0.57000389270951135</v>
      </c>
      <c r="K15" s="6">
        <v>46.171790737494895</v>
      </c>
      <c r="L15" s="6">
        <v>1.3716284148374907</v>
      </c>
      <c r="M15" s="6">
        <v>17.774090145063489</v>
      </c>
      <c r="N15" s="6">
        <v>5.1462105223204091</v>
      </c>
      <c r="O15" s="6">
        <v>3.7152646292172129</v>
      </c>
      <c r="P15" s="6">
        <v>1.9783085162068241</v>
      </c>
      <c r="R15" s="1">
        <f t="shared" si="0"/>
        <v>0.81992139593583824</v>
      </c>
      <c r="S15" s="1">
        <f t="shared" si="1"/>
        <v>0.211761058528073</v>
      </c>
      <c r="T15" s="1">
        <f t="shared" si="2"/>
        <v>1.1382304246681585</v>
      </c>
      <c r="U15" s="1">
        <f t="shared" si="3"/>
        <v>0.57857367456620035</v>
      </c>
      <c r="W15" s="16"/>
    </row>
    <row r="16" spans="1:23">
      <c r="A16" s="11">
        <v>152</v>
      </c>
      <c r="B16" s="6">
        <v>49.81999704149613</v>
      </c>
      <c r="C16" s="6">
        <v>0</v>
      </c>
      <c r="D16" s="6">
        <v>0</v>
      </c>
      <c r="E16" s="6">
        <v>96.047943229515951</v>
      </c>
      <c r="F16" s="6">
        <v>5.2956364159674454</v>
      </c>
      <c r="G16" s="6">
        <v>0.28168842731069299</v>
      </c>
      <c r="H16" s="6">
        <v>36.316186791702449</v>
      </c>
      <c r="I16" s="6">
        <v>4.6530008980952227</v>
      </c>
      <c r="J16" s="6">
        <v>0.57397860197971096</v>
      </c>
      <c r="K16" s="6">
        <v>42.055582288282835</v>
      </c>
      <c r="L16" s="6">
        <v>0.91056287711181039</v>
      </c>
      <c r="M16" s="6">
        <v>16.601727250016573</v>
      </c>
      <c r="N16" s="6">
        <v>3.8934281068606755</v>
      </c>
      <c r="O16" s="6">
        <v>3.4146956031481559</v>
      </c>
      <c r="P16" s="6">
        <v>1.570860906083003</v>
      </c>
      <c r="R16" s="1">
        <f t="shared" si="0"/>
        <v>0.81245256511435193</v>
      </c>
      <c r="S16" s="1">
        <f t="shared" si="1"/>
        <v>0.21526246930504486</v>
      </c>
      <c r="T16" s="1">
        <f t="shared" si="2"/>
        <v>1.1240067109575909</v>
      </c>
      <c r="U16" s="1">
        <f t="shared" si="3"/>
        <v>0.60228722424977532</v>
      </c>
      <c r="W16" s="16"/>
    </row>
    <row r="17" spans="1:23">
      <c r="A17" s="11">
        <v>152</v>
      </c>
      <c r="B17" s="6">
        <v>55.45011684267098</v>
      </c>
      <c r="C17" s="6">
        <v>0</v>
      </c>
      <c r="D17" s="6">
        <v>0</v>
      </c>
      <c r="E17" s="6">
        <v>107.71338085258351</v>
      </c>
      <c r="F17" s="6">
        <v>5.9595039340738056</v>
      </c>
      <c r="G17" s="6">
        <v>0.30581346794936576</v>
      </c>
      <c r="H17" s="6">
        <v>40.113141874205894</v>
      </c>
      <c r="I17" s="6">
        <v>4.904322916966291</v>
      </c>
      <c r="J17" s="6">
        <v>0.61450874305557746</v>
      </c>
      <c r="K17" s="6">
        <v>51.416132541772292</v>
      </c>
      <c r="L17" s="6">
        <v>1.3260464677564856</v>
      </c>
      <c r="M17" s="6">
        <v>23.008765078667505</v>
      </c>
      <c r="N17" s="6">
        <v>5.4807087704300335</v>
      </c>
      <c r="O17" s="6">
        <v>3.861523901795394</v>
      </c>
      <c r="P17" s="6">
        <v>1.9908647255841199</v>
      </c>
      <c r="R17" s="1">
        <f t="shared" si="0"/>
        <v>0.79812488546272053</v>
      </c>
      <c r="S17" s="1">
        <f t="shared" si="1"/>
        <v>0.21218174556411393</v>
      </c>
      <c r="T17" s="1">
        <f t="shared" si="2"/>
        <v>1.1337695261064422</v>
      </c>
      <c r="U17" s="1">
        <f t="shared" si="3"/>
        <v>0.56705533734093694</v>
      </c>
      <c r="W17" s="16"/>
    </row>
    <row r="18" spans="1:23">
      <c r="A18" s="11"/>
      <c r="W18" s="16"/>
    </row>
    <row r="19" spans="1:23">
      <c r="A19" s="11"/>
      <c r="B19" s="2" t="s">
        <v>20</v>
      </c>
      <c r="W19" s="16"/>
    </row>
    <row r="20" spans="1:23">
      <c r="A20" s="11">
        <v>0</v>
      </c>
      <c r="B20" s="6">
        <v>7.1891727462988282</v>
      </c>
      <c r="C20" s="6">
        <v>0</v>
      </c>
      <c r="D20" s="6">
        <v>0</v>
      </c>
      <c r="E20" s="6">
        <v>16.44656104863946</v>
      </c>
      <c r="F20" s="6">
        <v>0</v>
      </c>
      <c r="G20" s="6">
        <v>0</v>
      </c>
      <c r="H20" s="6">
        <v>7.1700926667901657</v>
      </c>
      <c r="I20" s="6">
        <v>0</v>
      </c>
      <c r="J20" s="6">
        <v>0</v>
      </c>
      <c r="K20" s="6">
        <v>33.690811543547639</v>
      </c>
      <c r="L20" s="6">
        <v>2.5037538067962948</v>
      </c>
      <c r="M20" s="6">
        <v>17.294735577794423</v>
      </c>
      <c r="N20" s="6">
        <v>8.2525384273699824</v>
      </c>
      <c r="O20" s="6">
        <v>9.1350727661009756</v>
      </c>
      <c r="P20" s="6">
        <v>4.2334001564188561</v>
      </c>
      <c r="R20" s="1">
        <f>(B20+E20+H20)/(B20+E20+H20+K20)</f>
        <v>0.47763460878702557</v>
      </c>
      <c r="S20" s="1">
        <f>SUM(H20:J20)/SUM(B20,E20:J20)</f>
        <v>0.23275118671780851</v>
      </c>
      <c r="T20" s="1" t="s">
        <v>26</v>
      </c>
      <c r="U20" s="1">
        <f>(L20+O20+P20)/(N20+O20+P20+L20)</f>
        <v>0.65792253836374381</v>
      </c>
      <c r="W20" s="16"/>
    </row>
    <row r="21" spans="1:23">
      <c r="A21" s="11">
        <v>0</v>
      </c>
      <c r="B21" s="6">
        <v>6.1714578718303015</v>
      </c>
      <c r="C21" s="6">
        <v>0</v>
      </c>
      <c r="D21" s="6">
        <v>0</v>
      </c>
      <c r="E21" s="6">
        <v>15.32583497444984</v>
      </c>
      <c r="F21" s="6">
        <v>0</v>
      </c>
      <c r="G21" s="6">
        <v>0</v>
      </c>
      <c r="H21" s="6">
        <v>6.3557926781869432</v>
      </c>
      <c r="I21" s="6">
        <v>0</v>
      </c>
      <c r="J21" s="6">
        <v>0</v>
      </c>
      <c r="K21" s="6">
        <v>29.496919611237761</v>
      </c>
      <c r="L21" s="6">
        <v>2.3145519469048881</v>
      </c>
      <c r="M21" s="6">
        <v>16.025479260773377</v>
      </c>
      <c r="N21" s="6">
        <v>6.7875123022181842</v>
      </c>
      <c r="O21" s="6">
        <v>7.7312080988551575</v>
      </c>
      <c r="P21" s="6">
        <v>3.8199964670552902</v>
      </c>
      <c r="R21" s="1">
        <f t="shared" ref="R21" si="4">(B21+E21+H21)/(B21+E21+H21+K21)</f>
        <v>0.48566840506046216</v>
      </c>
      <c r="S21" s="1">
        <f t="shared" ref="S21" si="5">SUM(H21:J21)/SUM(B21,E21:J21)</f>
        <v>0.22818989560793188</v>
      </c>
      <c r="T21" s="1" t="s">
        <v>26</v>
      </c>
      <c r="U21" s="1">
        <f t="shared" ref="U21" si="6">(L21+O21+P21)/(N21+O21+P21+L21)</f>
        <v>0.67135893291247184</v>
      </c>
      <c r="W21" s="16"/>
    </row>
    <row r="22" spans="1:23">
      <c r="A22" s="11">
        <v>1</v>
      </c>
      <c r="B22" s="6">
        <v>5.7306678366008033</v>
      </c>
      <c r="C22" s="6">
        <v>0</v>
      </c>
      <c r="D22" s="6">
        <v>0</v>
      </c>
      <c r="E22" s="6">
        <v>13.360149530652004</v>
      </c>
      <c r="F22" s="6">
        <v>1.4584182085955979</v>
      </c>
      <c r="G22" s="6">
        <v>0</v>
      </c>
      <c r="H22" s="6">
        <v>5.3987632586000736</v>
      </c>
      <c r="I22" s="6">
        <v>-9.8196948682385571E-2</v>
      </c>
      <c r="J22" s="6">
        <v>0</v>
      </c>
      <c r="K22" s="6">
        <v>33.50711130760029</v>
      </c>
      <c r="L22" s="6">
        <v>2.6530033853566444</v>
      </c>
      <c r="M22" s="6">
        <v>15.150967396920469</v>
      </c>
      <c r="N22" s="6">
        <v>7.222111800309575</v>
      </c>
      <c r="O22" s="6">
        <v>8.3945462893711422</v>
      </c>
      <c r="P22" s="6">
        <v>4.2295115659551943</v>
      </c>
      <c r="R22" s="1">
        <f t="shared" ref="R22:R33" si="7">(B22+E22+H22)/(B22+E22+H22+K22)</f>
        <v>0.42225823248596361</v>
      </c>
      <c r="S22" s="1">
        <f t="shared" ref="S22:S33" si="8">SUM(H22:J22)/SUM(B22,E22:J22)</f>
        <v>0.20505249260097369</v>
      </c>
      <c r="T22" s="1" t="s">
        <v>26</v>
      </c>
      <c r="U22" s="1">
        <f t="shared" ref="U22:U33" si="9">(L22+O22+P22)/(N22+O22+P22+L22)</f>
        <v>0.67900545557158087</v>
      </c>
      <c r="W22" s="16"/>
    </row>
    <row r="23" spans="1:23">
      <c r="A23" s="11">
        <v>1</v>
      </c>
      <c r="B23" s="6">
        <v>8.0923840366667452</v>
      </c>
      <c r="C23" s="6">
        <v>0</v>
      </c>
      <c r="D23" s="6">
        <v>0</v>
      </c>
      <c r="E23" s="6">
        <v>19.726484854997693</v>
      </c>
      <c r="F23" s="6">
        <v>1.7228111302577311</v>
      </c>
      <c r="G23" s="6">
        <v>0</v>
      </c>
      <c r="H23" s="6">
        <v>7.8791440470197278</v>
      </c>
      <c r="I23" s="6">
        <v>-0.1673518185515285</v>
      </c>
      <c r="J23" s="6">
        <v>0</v>
      </c>
      <c r="K23" s="6">
        <v>59.221483346782641</v>
      </c>
      <c r="L23" s="6">
        <v>4.522605026925496</v>
      </c>
      <c r="M23" s="6">
        <v>23.539813980402194</v>
      </c>
      <c r="N23" s="6">
        <v>11.83504787219981</v>
      </c>
      <c r="O23" s="6">
        <v>15.073089547602368</v>
      </c>
      <c r="P23" s="6">
        <v>7.8358611047497275</v>
      </c>
      <c r="R23" s="1">
        <f t="shared" si="7"/>
        <v>0.37608725641910001</v>
      </c>
      <c r="S23" s="1">
        <f t="shared" si="8"/>
        <v>0.20700868301980602</v>
      </c>
      <c r="T23" s="1" t="s">
        <v>26</v>
      </c>
      <c r="U23" s="1">
        <f t="shared" si="9"/>
        <v>0.69859761726821124</v>
      </c>
      <c r="W23" s="16"/>
    </row>
    <row r="24" spans="1:23">
      <c r="A24" s="11">
        <v>7</v>
      </c>
      <c r="B24" s="6">
        <v>5.23240553186917</v>
      </c>
      <c r="C24" s="6">
        <v>0</v>
      </c>
      <c r="D24" s="6">
        <v>0</v>
      </c>
      <c r="E24" s="6">
        <v>12.263147472859194</v>
      </c>
      <c r="F24" s="6">
        <v>1.2937616952218089</v>
      </c>
      <c r="G24" s="6">
        <v>0</v>
      </c>
      <c r="H24" s="6">
        <v>4.9577070030424792</v>
      </c>
      <c r="I24" s="6">
        <v>-0.10562054423134853</v>
      </c>
      <c r="J24" s="6">
        <v>0</v>
      </c>
      <c r="K24" s="6">
        <v>32.342275554296236</v>
      </c>
      <c r="L24" s="6">
        <v>2.8937675724558689</v>
      </c>
      <c r="M24" s="6">
        <v>15.377128022958056</v>
      </c>
      <c r="N24" s="6">
        <v>7.3354635146997227</v>
      </c>
      <c r="O24" s="6">
        <v>8.676681505102767</v>
      </c>
      <c r="P24" s="6">
        <v>4.5463841739357953</v>
      </c>
      <c r="R24" s="1">
        <f t="shared" si="7"/>
        <v>0.40976440466282082</v>
      </c>
      <c r="S24" s="1">
        <f t="shared" si="8"/>
        <v>0.20523683965376932</v>
      </c>
      <c r="T24" s="1" t="s">
        <v>26</v>
      </c>
      <c r="U24" s="1">
        <f t="shared" si="9"/>
        <v>0.68721769181798886</v>
      </c>
      <c r="W24" s="16"/>
    </row>
    <row r="25" spans="1:23">
      <c r="A25" s="11">
        <v>7</v>
      </c>
      <c r="B25" s="6">
        <v>5.5059372160341784</v>
      </c>
      <c r="C25" s="6">
        <v>0</v>
      </c>
      <c r="D25" s="6">
        <v>0</v>
      </c>
      <c r="E25" s="6">
        <v>14.002812230435394</v>
      </c>
      <c r="F25" s="6">
        <v>-0.1194089237692772</v>
      </c>
      <c r="G25" s="6">
        <v>0</v>
      </c>
      <c r="H25" s="6">
        <v>6.1795821845525953</v>
      </c>
      <c r="I25" s="6">
        <v>-8.9340596015586415E-2</v>
      </c>
      <c r="J25" s="6">
        <v>0</v>
      </c>
      <c r="K25" s="6">
        <v>37.799215688759425</v>
      </c>
      <c r="L25" s="6">
        <v>3.4406553721672544</v>
      </c>
      <c r="M25" s="6">
        <v>16.855458536591239</v>
      </c>
      <c r="N25" s="6">
        <v>8.2378440437717391</v>
      </c>
      <c r="O25" s="6">
        <v>9.5428398051007335</v>
      </c>
      <c r="P25" s="6">
        <v>5.5362043198624526</v>
      </c>
      <c r="R25" s="1">
        <f t="shared" si="7"/>
        <v>0.40462000369351392</v>
      </c>
      <c r="S25" s="1">
        <f t="shared" si="8"/>
        <v>0.23902439066498737</v>
      </c>
      <c r="T25" s="1" t="s">
        <v>26</v>
      </c>
      <c r="U25" s="1">
        <f t="shared" si="9"/>
        <v>0.69213003311835464</v>
      </c>
      <c r="W25" s="16"/>
    </row>
    <row r="26" spans="1:23">
      <c r="A26" s="11">
        <v>14</v>
      </c>
      <c r="B26" s="6">
        <v>7.9869834526206196</v>
      </c>
      <c r="C26" s="6">
        <v>0</v>
      </c>
      <c r="D26" s="6">
        <v>0</v>
      </c>
      <c r="E26" s="6">
        <v>18.738113787253688</v>
      </c>
      <c r="F26" s="6">
        <v>0</v>
      </c>
      <c r="G26" s="6">
        <v>0</v>
      </c>
      <c r="H26" s="6">
        <v>7.9568534162279745</v>
      </c>
      <c r="I26" s="6">
        <v>-0.10982539248487969</v>
      </c>
      <c r="J26" s="6">
        <v>0</v>
      </c>
      <c r="K26" s="6">
        <v>61.68820050928538</v>
      </c>
      <c r="L26" s="6">
        <v>4.7274152610181446</v>
      </c>
      <c r="M26" s="6">
        <v>23.160800291557486</v>
      </c>
      <c r="N26" s="6">
        <v>11.587273774484482</v>
      </c>
      <c r="O26" s="6">
        <v>14.165576179161359</v>
      </c>
      <c r="P26" s="6">
        <v>7.869952106328947</v>
      </c>
      <c r="R26" s="1">
        <f t="shared" si="7"/>
        <v>0.35988270472443407</v>
      </c>
      <c r="S26" s="1">
        <f t="shared" si="8"/>
        <v>0.22697557537780461</v>
      </c>
      <c r="T26" s="1" t="s">
        <v>26</v>
      </c>
      <c r="U26" s="1">
        <f t="shared" si="9"/>
        <v>0.69785637255980815</v>
      </c>
      <c r="W26" s="16"/>
    </row>
    <row r="27" spans="1:23">
      <c r="A27" s="11">
        <v>14</v>
      </c>
      <c r="B27" s="6">
        <v>7.365778242559065</v>
      </c>
      <c r="C27" s="6">
        <v>0</v>
      </c>
      <c r="D27" s="6">
        <v>0</v>
      </c>
      <c r="E27" s="6">
        <v>17.27751996008395</v>
      </c>
      <c r="F27" s="6">
        <v>-0.15361805570108342</v>
      </c>
      <c r="G27" s="6">
        <v>0</v>
      </c>
      <c r="H27" s="6">
        <v>6.439797050955109</v>
      </c>
      <c r="I27" s="6">
        <v>-0.17214841048638907</v>
      </c>
      <c r="J27" s="6">
        <v>0</v>
      </c>
      <c r="K27" s="6">
        <v>42.451917890174187</v>
      </c>
      <c r="L27" s="6">
        <v>3.7689860949285765</v>
      </c>
      <c r="M27" s="6">
        <v>20.649498773715383</v>
      </c>
      <c r="N27" s="6">
        <v>10.218677308168106</v>
      </c>
      <c r="O27" s="6">
        <v>10.849200221837846</v>
      </c>
      <c r="P27" s="6">
        <v>6.0424457403206731</v>
      </c>
      <c r="R27" s="1">
        <f t="shared" si="7"/>
        <v>0.42269789484943543</v>
      </c>
      <c r="S27" s="1">
        <f t="shared" si="8"/>
        <v>0.20377740485168999</v>
      </c>
      <c r="T27" s="1" t="s">
        <v>26</v>
      </c>
      <c r="U27" s="1">
        <f t="shared" si="9"/>
        <v>0.66907688292841283</v>
      </c>
      <c r="W27" s="16"/>
    </row>
    <row r="28" spans="1:23">
      <c r="A28" s="11">
        <v>30</v>
      </c>
      <c r="B28" s="6">
        <v>7.7920717694853732</v>
      </c>
      <c r="C28" s="6">
        <v>0</v>
      </c>
      <c r="D28" s="6">
        <v>0</v>
      </c>
      <c r="E28" s="6">
        <v>17.22576309385504</v>
      </c>
      <c r="F28" s="6">
        <v>0</v>
      </c>
      <c r="G28" s="6">
        <v>0</v>
      </c>
      <c r="H28" s="6">
        <v>6.3947296184722919</v>
      </c>
      <c r="I28" s="6">
        <v>0</v>
      </c>
      <c r="J28" s="6">
        <v>0</v>
      </c>
      <c r="K28" s="6">
        <v>45.028550920089806</v>
      </c>
      <c r="L28" s="6">
        <v>3.9641866581457452</v>
      </c>
      <c r="M28" s="6">
        <v>20.16972353054636</v>
      </c>
      <c r="N28" s="6">
        <v>9.814151281174734</v>
      </c>
      <c r="O28" s="6">
        <v>11.168855412074063</v>
      </c>
      <c r="P28" s="6">
        <v>5.7914999158667255</v>
      </c>
      <c r="R28" s="1">
        <f t="shared" si="7"/>
        <v>0.41093807065288962</v>
      </c>
      <c r="S28" s="1">
        <f t="shared" si="8"/>
        <v>0.20357235150841388</v>
      </c>
      <c r="T28" s="1" t="s">
        <v>26</v>
      </c>
      <c r="U28" s="1">
        <f t="shared" si="9"/>
        <v>0.6807232111058068</v>
      </c>
      <c r="W28" s="16"/>
    </row>
    <row r="29" spans="1:23">
      <c r="A29" s="11">
        <v>30</v>
      </c>
      <c r="B29" s="6">
        <v>8.8455916104745445</v>
      </c>
      <c r="C29" s="6">
        <v>0</v>
      </c>
      <c r="D29" s="6">
        <v>0</v>
      </c>
      <c r="E29" s="6">
        <v>18.38771314426409</v>
      </c>
      <c r="F29" s="6">
        <v>0</v>
      </c>
      <c r="G29" s="6">
        <v>0</v>
      </c>
      <c r="H29" s="6">
        <v>7.4341467041424139</v>
      </c>
      <c r="I29" s="6">
        <v>0</v>
      </c>
      <c r="J29" s="6">
        <v>0</v>
      </c>
      <c r="K29" s="6">
        <v>56.330879055547804</v>
      </c>
      <c r="L29" s="6">
        <v>4.8803865899890937</v>
      </c>
      <c r="M29" s="6">
        <v>26.959045444400026</v>
      </c>
      <c r="N29" s="6">
        <v>13.145873165876205</v>
      </c>
      <c r="O29" s="6">
        <v>15.111981802406833</v>
      </c>
      <c r="P29" s="6">
        <v>8.3603537018264262</v>
      </c>
      <c r="R29" s="1">
        <f t="shared" si="7"/>
        <v>0.38096799427967654</v>
      </c>
      <c r="S29" s="1">
        <f t="shared" si="8"/>
        <v>0.21444168496089283</v>
      </c>
      <c r="T29" s="1" t="s">
        <v>26</v>
      </c>
      <c r="U29" s="1">
        <f t="shared" si="9"/>
        <v>0.68322124921379834</v>
      </c>
      <c r="W29" s="16"/>
    </row>
    <row r="30" spans="1:23">
      <c r="A30" s="11">
        <v>91</v>
      </c>
      <c r="B30" s="6">
        <v>5.1417073291115711</v>
      </c>
      <c r="C30" s="6">
        <v>0</v>
      </c>
      <c r="D30" s="6">
        <v>0</v>
      </c>
      <c r="E30" s="6">
        <v>12.845998610253313</v>
      </c>
      <c r="F30" s="6">
        <v>0</v>
      </c>
      <c r="G30" s="6">
        <v>0</v>
      </c>
      <c r="H30" s="6">
        <v>5.4024393836320064</v>
      </c>
      <c r="I30" s="6">
        <v>0</v>
      </c>
      <c r="J30" s="6">
        <v>0</v>
      </c>
      <c r="K30" s="6">
        <v>33.9098588470113</v>
      </c>
      <c r="L30" s="6">
        <v>2.8604714905400193</v>
      </c>
      <c r="M30" s="6">
        <v>16.532776918238394</v>
      </c>
      <c r="N30" s="6">
        <v>6.829269792567656</v>
      </c>
      <c r="O30" s="6">
        <v>7.7925258016599201</v>
      </c>
      <c r="P30" s="6">
        <v>4.4869587349142055</v>
      </c>
      <c r="R30" s="1">
        <f t="shared" si="7"/>
        <v>0.40820494975181337</v>
      </c>
      <c r="S30" s="1">
        <f t="shared" si="8"/>
        <v>0.23097074896411171</v>
      </c>
      <c r="T30" s="1" t="s">
        <v>26</v>
      </c>
      <c r="U30" s="1">
        <f t="shared" si="9"/>
        <v>0.68914381195674879</v>
      </c>
      <c r="W30" s="16"/>
    </row>
    <row r="31" spans="1:23">
      <c r="A31" s="11">
        <v>91</v>
      </c>
      <c r="B31" s="6">
        <v>8.2407114665350587</v>
      </c>
      <c r="C31" s="6">
        <v>0</v>
      </c>
      <c r="D31" s="6">
        <v>0</v>
      </c>
      <c r="E31" s="6">
        <v>18.364806497996089</v>
      </c>
      <c r="F31" s="6">
        <v>0</v>
      </c>
      <c r="G31" s="6">
        <v>0</v>
      </c>
      <c r="H31" s="6">
        <v>7.162592046096008</v>
      </c>
      <c r="I31" s="6">
        <v>0</v>
      </c>
      <c r="J31" s="6">
        <v>0</v>
      </c>
      <c r="K31" s="6">
        <v>81.869492131550388</v>
      </c>
      <c r="L31" s="6">
        <v>5.9417592615304109</v>
      </c>
      <c r="M31" s="6">
        <v>35.826797264341842</v>
      </c>
      <c r="N31" s="6">
        <v>14.959027283802236</v>
      </c>
      <c r="O31" s="6">
        <v>18.161266321633263</v>
      </c>
      <c r="P31" s="6">
        <v>9.1871785752246389</v>
      </c>
      <c r="R31" s="1">
        <f t="shared" si="7"/>
        <v>0.29201669167360406</v>
      </c>
      <c r="S31" s="1">
        <f t="shared" si="8"/>
        <v>0.21211113218482971</v>
      </c>
      <c r="T31" s="1" t="s">
        <v>26</v>
      </c>
      <c r="U31" s="1">
        <f t="shared" si="9"/>
        <v>0.68996340798246125</v>
      </c>
      <c r="W31" s="16"/>
    </row>
    <row r="32" spans="1:23">
      <c r="A32" s="11">
        <v>152</v>
      </c>
      <c r="B32" s="6">
        <v>7.1195349708821505</v>
      </c>
      <c r="C32" s="6">
        <v>0</v>
      </c>
      <c r="D32" s="6">
        <v>0</v>
      </c>
      <c r="E32" s="6">
        <v>14.882629011742473</v>
      </c>
      <c r="F32" s="6">
        <v>0</v>
      </c>
      <c r="G32" s="6">
        <v>0</v>
      </c>
      <c r="H32" s="6">
        <v>5.718073026001119</v>
      </c>
      <c r="I32" s="6">
        <v>0</v>
      </c>
      <c r="J32" s="6">
        <v>0</v>
      </c>
      <c r="K32" s="6">
        <v>50.993381808664481</v>
      </c>
      <c r="L32" s="6">
        <v>3.9154788519988917</v>
      </c>
      <c r="M32" s="6">
        <v>27.838158969594563</v>
      </c>
      <c r="N32" s="6">
        <v>12.349344154978878</v>
      </c>
      <c r="O32" s="6">
        <v>13.451055919473252</v>
      </c>
      <c r="P32" s="6">
        <v>6.9207962570882859</v>
      </c>
      <c r="R32" s="1">
        <f t="shared" si="7"/>
        <v>0.35216570429787836</v>
      </c>
      <c r="S32" s="1">
        <f t="shared" si="8"/>
        <v>0.20627792699686584</v>
      </c>
      <c r="T32" s="1" t="s">
        <v>26</v>
      </c>
      <c r="U32" s="1">
        <f t="shared" si="9"/>
        <v>0.66292399369996935</v>
      </c>
      <c r="W32" s="16"/>
    </row>
    <row r="33" spans="1:23">
      <c r="A33" s="11">
        <v>152</v>
      </c>
      <c r="B33" s="6">
        <v>7.7748414681074145</v>
      </c>
      <c r="C33" s="6">
        <v>0</v>
      </c>
      <c r="D33" s="6">
        <v>0</v>
      </c>
      <c r="E33" s="6">
        <v>17.458024330237929</v>
      </c>
      <c r="F33" s="6">
        <v>0</v>
      </c>
      <c r="G33" s="6">
        <v>0</v>
      </c>
      <c r="H33" s="6">
        <v>6.9309866652296774</v>
      </c>
      <c r="I33" s="6">
        <v>0</v>
      </c>
      <c r="J33" s="6">
        <v>0</v>
      </c>
      <c r="K33" s="6">
        <v>59.976955900102297</v>
      </c>
      <c r="L33" s="6">
        <v>4.7250433013374495</v>
      </c>
      <c r="M33" s="6">
        <v>28.235245636317906</v>
      </c>
      <c r="N33" s="6">
        <v>11.516921492319902</v>
      </c>
      <c r="O33" s="6">
        <v>13.268111826156909</v>
      </c>
      <c r="P33" s="6">
        <v>6.1387912042120067</v>
      </c>
      <c r="R33" s="1">
        <f t="shared" si="7"/>
        <v>0.34907282706512788</v>
      </c>
      <c r="S33" s="1">
        <f t="shared" si="8"/>
        <v>0.21548994086075027</v>
      </c>
      <c r="T33" s="1" t="s">
        <v>26</v>
      </c>
      <c r="U33" s="1">
        <f t="shared" si="9"/>
        <v>0.67693443872689152</v>
      </c>
      <c r="W33" s="16"/>
    </row>
    <row r="37" spans="1:23">
      <c r="B37" s="6"/>
    </row>
    <row r="38" spans="1:23">
      <c r="B38" s="6"/>
    </row>
    <row r="39" spans="1:23">
      <c r="B39" s="6"/>
    </row>
    <row r="40" spans="1:23">
      <c r="B40" s="6"/>
    </row>
    <row r="41" spans="1:23">
      <c r="B41" s="6"/>
    </row>
    <row r="42" spans="1:23">
      <c r="B42" s="6"/>
    </row>
    <row r="43" spans="1:23">
      <c r="B43" s="6"/>
    </row>
    <row r="44" spans="1:23">
      <c r="B44" s="6"/>
    </row>
    <row r="45" spans="1:23">
      <c r="B45" s="6"/>
    </row>
    <row r="46" spans="1:23">
      <c r="B46" s="6"/>
    </row>
    <row r="47" spans="1:23">
      <c r="B47" s="6"/>
    </row>
    <row r="48" spans="1:23">
      <c r="B48" s="6"/>
    </row>
    <row r="49" spans="2:2">
      <c r="B49" s="6"/>
    </row>
    <row r="50" spans="2:2">
      <c r="B50" s="6"/>
    </row>
    <row r="51" spans="2:2">
      <c r="B51" s="6"/>
    </row>
    <row r="52" spans="2:2">
      <c r="B52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7"/>
  <sheetViews>
    <sheetView topLeftCell="O1" workbookViewId="0">
      <selection activeCell="A21" sqref="A21:D27"/>
    </sheetView>
  </sheetViews>
  <sheetFormatPr baseColWidth="10" defaultRowHeight="15" x14ac:dyDescent="0"/>
  <cols>
    <col min="1" max="1" width="24.5" customWidth="1"/>
  </cols>
  <sheetData>
    <row r="2" spans="1:23" s="2" customFormat="1" ht="18">
      <c r="A2" s="3" t="s">
        <v>18</v>
      </c>
      <c r="B2" s="2" t="s">
        <v>17</v>
      </c>
    </row>
    <row r="3" spans="1:23">
      <c r="A3" s="10" t="s">
        <v>0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2</v>
      </c>
      <c r="L3" s="5" t="s">
        <v>3</v>
      </c>
      <c r="M3" s="5" t="s">
        <v>13</v>
      </c>
      <c r="N3" s="5" t="s">
        <v>14</v>
      </c>
      <c r="O3" s="5" t="s">
        <v>15</v>
      </c>
      <c r="P3" s="5" t="s">
        <v>16</v>
      </c>
      <c r="R3" s="5" t="s">
        <v>24</v>
      </c>
      <c r="S3" s="5" t="s">
        <v>21</v>
      </c>
      <c r="T3" s="5" t="s">
        <v>22</v>
      </c>
      <c r="U3" s="5" t="s">
        <v>23</v>
      </c>
    </row>
    <row r="4" spans="1:23">
      <c r="A4" s="11">
        <v>0</v>
      </c>
      <c r="B4" s="6">
        <v>55.560282244457539</v>
      </c>
      <c r="C4" s="6">
        <v>0</v>
      </c>
      <c r="D4" s="6">
        <v>0</v>
      </c>
      <c r="E4" s="6">
        <v>107.89769288544521</v>
      </c>
      <c r="F4" s="6">
        <v>5.9356314974630235</v>
      </c>
      <c r="G4" s="6">
        <v>0.28011790955627169</v>
      </c>
      <c r="H4" s="6">
        <v>41.613007221846068</v>
      </c>
      <c r="I4" s="6">
        <v>5.2577674021526226</v>
      </c>
      <c r="J4" s="6">
        <v>0.50319897521806334</v>
      </c>
      <c r="K4" s="6">
        <v>30.598610739505126</v>
      </c>
      <c r="L4" s="6">
        <v>0.89800343263379456</v>
      </c>
      <c r="M4" s="6">
        <v>7.4484970101598771</v>
      </c>
      <c r="N4" s="6">
        <v>2.7320893369484152</v>
      </c>
      <c r="O4" s="6">
        <v>3.0150264028289842</v>
      </c>
      <c r="P4" s="6">
        <v>1.4651441418739648</v>
      </c>
      <c r="R4" s="1">
        <f>(B4+E4+H4)/(B4+E4+H4+K4)</f>
        <v>0.87016309427895944</v>
      </c>
      <c r="S4" s="1">
        <f>SUM(H4:J4)/SUM(B4,E4:J4)</f>
        <v>0.21826526614211031</v>
      </c>
      <c r="T4" s="1">
        <f>-LOG((I4+F4)/(E4+H4),10)</f>
        <v>1.1257102941372648</v>
      </c>
      <c r="U4" s="1">
        <f>(L4+O4+P4)/(N4+O4+P4+L4)</f>
        <v>0.66313185761352533</v>
      </c>
      <c r="W4" s="16"/>
    </row>
    <row r="5" spans="1:23">
      <c r="A5" s="11">
        <v>0</v>
      </c>
      <c r="B5" s="6">
        <v>51.405678587389431</v>
      </c>
      <c r="C5" s="6">
        <v>0</v>
      </c>
      <c r="D5" s="6">
        <v>0</v>
      </c>
      <c r="E5" s="6">
        <v>100.95093009136471</v>
      </c>
      <c r="F5" s="6">
        <v>5.5644657912147535</v>
      </c>
      <c r="G5" s="6">
        <v>0.24607557505035754</v>
      </c>
      <c r="H5" s="6">
        <v>38.351826238083163</v>
      </c>
      <c r="I5" s="6">
        <v>4.856626465724319</v>
      </c>
      <c r="J5" s="6">
        <v>0.49280311856358322</v>
      </c>
      <c r="K5" s="6">
        <v>25.202738527824984</v>
      </c>
      <c r="L5" s="6">
        <v>0.93231490190142374</v>
      </c>
      <c r="M5" s="6">
        <v>6.2572248026945019</v>
      </c>
      <c r="N5" s="6">
        <v>2.3604376465866053</v>
      </c>
      <c r="O5" s="6">
        <v>2.433543153792558</v>
      </c>
      <c r="P5" s="6">
        <v>1.217055041445352</v>
      </c>
      <c r="R5" s="1">
        <f t="shared" ref="R5:R9" si="0">(B5+E5+H5)/(B5+E5+H5+K5)</f>
        <v>0.88327265270370825</v>
      </c>
      <c r="S5" s="1">
        <f t="shared" ref="S5:S9" si="1">SUM(H5:J5)/SUM(B5,E5:J5)</f>
        <v>0.2164838803506425</v>
      </c>
      <c r="T5" s="1">
        <f t="shared" ref="T5:T9" si="2">-LOG((I5+F5)/(E5+H5),10)</f>
        <v>1.1260464690434737</v>
      </c>
      <c r="U5" s="1">
        <f t="shared" ref="U5:U9" si="3">(L5+O5+P5)/(N5+O5+P5+L5)</f>
        <v>0.66004343814555044</v>
      </c>
      <c r="W5" s="16"/>
    </row>
    <row r="6" spans="1:23">
      <c r="A6" s="11">
        <v>91</v>
      </c>
      <c r="B6" s="6">
        <v>77.354963660306595</v>
      </c>
      <c r="C6" s="6">
        <v>0</v>
      </c>
      <c r="D6" s="6">
        <v>0</v>
      </c>
      <c r="E6" s="6">
        <v>165.75756464974796</v>
      </c>
      <c r="F6" s="6">
        <v>9.1620486650486495</v>
      </c>
      <c r="G6" s="6">
        <v>0.30116692143157359</v>
      </c>
      <c r="H6" s="6">
        <v>58.004795733760965</v>
      </c>
      <c r="I6" s="6">
        <v>6.191183895819556</v>
      </c>
      <c r="J6" s="6">
        <v>0.5968614195346954</v>
      </c>
      <c r="K6" s="6">
        <v>53.798100477677451</v>
      </c>
      <c r="L6" s="6">
        <v>2.4803666917024256</v>
      </c>
      <c r="M6" s="6">
        <v>13.259755180185314</v>
      </c>
      <c r="N6" s="6">
        <v>5.9040836732792368</v>
      </c>
      <c r="O6" s="6">
        <v>7.3935010104517502</v>
      </c>
      <c r="P6" s="6">
        <v>3.2705258560535078</v>
      </c>
      <c r="R6" s="1">
        <f t="shared" si="0"/>
        <v>0.84841994244062635</v>
      </c>
      <c r="S6" s="1">
        <f t="shared" si="1"/>
        <v>0.20415644182366416</v>
      </c>
      <c r="T6" s="1">
        <f t="shared" si="2"/>
        <v>1.1635872062109389</v>
      </c>
      <c r="U6" s="1">
        <f t="shared" si="3"/>
        <v>0.69004957186184668</v>
      </c>
      <c r="W6" s="16"/>
    </row>
    <row r="7" spans="1:23">
      <c r="A7" s="11">
        <v>91</v>
      </c>
      <c r="B7" s="6">
        <v>65.424449997882391</v>
      </c>
      <c r="C7" s="6">
        <v>0</v>
      </c>
      <c r="D7" s="6">
        <v>0</v>
      </c>
      <c r="E7" s="6">
        <v>131.9056900213578</v>
      </c>
      <c r="F7" s="6">
        <v>6.8028265050266121</v>
      </c>
      <c r="G7" s="6">
        <v>0.33962776758631241</v>
      </c>
      <c r="H7" s="6">
        <v>47.530001864017073</v>
      </c>
      <c r="I7" s="6">
        <v>5.6655480209647004</v>
      </c>
      <c r="J7" s="6">
        <v>0.54736687796525019</v>
      </c>
      <c r="K7" s="6">
        <v>48.45495723306535</v>
      </c>
      <c r="L7" s="6">
        <v>1.9354326884443911</v>
      </c>
      <c r="M7" s="6">
        <v>12.315666643834424</v>
      </c>
      <c r="N7" s="6">
        <v>5.4882195801613509</v>
      </c>
      <c r="O7" s="6">
        <v>6.0869925734191117</v>
      </c>
      <c r="P7" s="6">
        <v>2.9786344571056618</v>
      </c>
      <c r="R7" s="1">
        <f t="shared" si="0"/>
        <v>0.83480237676462365</v>
      </c>
      <c r="S7" s="1">
        <f t="shared" si="1"/>
        <v>0.20813202329871411</v>
      </c>
      <c r="T7" s="1">
        <f t="shared" si="2"/>
        <v>1.1580989944478264</v>
      </c>
      <c r="U7" s="1">
        <f t="shared" si="3"/>
        <v>0.66716437507061055</v>
      </c>
      <c r="W7" s="16"/>
    </row>
    <row r="8" spans="1:23">
      <c r="A8" s="11">
        <v>152</v>
      </c>
      <c r="B8" s="6">
        <v>52.932185934421803</v>
      </c>
      <c r="C8" s="6">
        <v>0</v>
      </c>
      <c r="D8" s="6">
        <v>0</v>
      </c>
      <c r="E8" s="6">
        <v>110.50020601943287</v>
      </c>
      <c r="F8" s="6">
        <v>6.5121551876278341</v>
      </c>
      <c r="G8" s="6">
        <v>0.19357296538699342</v>
      </c>
      <c r="H8" s="6">
        <v>40.253521262629768</v>
      </c>
      <c r="I8" s="6">
        <v>4.4047518937922536</v>
      </c>
      <c r="J8" s="6">
        <v>0.45511119407921757</v>
      </c>
      <c r="K8" s="6">
        <v>48.766229979208049</v>
      </c>
      <c r="L8" s="6">
        <v>2.4253302849403857</v>
      </c>
      <c r="M8" s="6">
        <v>12.414116747559255</v>
      </c>
      <c r="N8" s="6">
        <v>5.3146275204032136</v>
      </c>
      <c r="O8" s="6">
        <v>6.2100458578809574</v>
      </c>
      <c r="P8" s="6">
        <v>3.007622945047602</v>
      </c>
      <c r="R8" s="1">
        <f t="shared" si="0"/>
        <v>0.80682980400999771</v>
      </c>
      <c r="S8" s="1">
        <f t="shared" si="1"/>
        <v>0.20958452515455317</v>
      </c>
      <c r="T8" s="1">
        <f t="shared" si="2"/>
        <v>1.1401684447258518</v>
      </c>
      <c r="U8" s="1">
        <f t="shared" si="3"/>
        <v>0.68659367002392513</v>
      </c>
      <c r="W8" s="16"/>
    </row>
    <row r="9" spans="1:23">
      <c r="A9" s="11">
        <v>152</v>
      </c>
      <c r="B9" s="6">
        <v>84.276788214786052</v>
      </c>
      <c r="C9" s="6">
        <v>0</v>
      </c>
      <c r="D9" s="6">
        <v>0</v>
      </c>
      <c r="E9" s="6">
        <v>189.42404542249412</v>
      </c>
      <c r="F9" s="6">
        <v>9.0015426034284207</v>
      </c>
      <c r="G9" s="6">
        <v>0.26047561375593192</v>
      </c>
      <c r="H9" s="6">
        <v>81.039907153162829</v>
      </c>
      <c r="I9" s="6">
        <v>6.1051290448936779</v>
      </c>
      <c r="J9" s="6">
        <v>0.4981293703313906</v>
      </c>
      <c r="K9" s="6">
        <v>52.741520317027629</v>
      </c>
      <c r="L9" s="6">
        <v>2.4320465587789415</v>
      </c>
      <c r="M9" s="6">
        <v>11.82357679939736</v>
      </c>
      <c r="N9" s="6">
        <v>5.1516377656845282</v>
      </c>
      <c r="O9" s="6">
        <v>5.2998857543185807</v>
      </c>
      <c r="P9" s="6">
        <v>2.930041524768868</v>
      </c>
      <c r="R9" s="1">
        <f t="shared" si="0"/>
        <v>0.87056732194013864</v>
      </c>
      <c r="S9" s="1">
        <f t="shared" si="1"/>
        <v>0.23648608346363992</v>
      </c>
      <c r="T9" s="1">
        <f t="shared" si="2"/>
        <v>1.2529406008621258</v>
      </c>
      <c r="U9" s="1">
        <f t="shared" si="3"/>
        <v>0.67422762776545386</v>
      </c>
      <c r="W9" s="16"/>
    </row>
    <row r="10" spans="1:23">
      <c r="A10" s="11"/>
      <c r="W10" s="16"/>
    </row>
    <row r="11" spans="1:23">
      <c r="A11" s="11"/>
      <c r="B11" s="2" t="s">
        <v>20</v>
      </c>
      <c r="W11" s="16"/>
    </row>
    <row r="12" spans="1:23">
      <c r="A12" s="11">
        <v>0</v>
      </c>
      <c r="B12" s="6">
        <v>7.1891727462988282</v>
      </c>
      <c r="C12" s="6">
        <v>0</v>
      </c>
      <c r="D12" s="6">
        <v>0</v>
      </c>
      <c r="E12" s="6">
        <v>16.44656104863946</v>
      </c>
      <c r="F12" s="6">
        <v>0</v>
      </c>
      <c r="G12" s="6">
        <v>0</v>
      </c>
      <c r="H12" s="6">
        <v>7.1700926667901657</v>
      </c>
      <c r="I12" s="6">
        <v>0</v>
      </c>
      <c r="J12" s="6">
        <v>0</v>
      </c>
      <c r="K12" s="6">
        <v>33.690811543547639</v>
      </c>
      <c r="L12" s="6">
        <v>2.5037538067962948</v>
      </c>
      <c r="M12" s="6">
        <v>17.294735577794423</v>
      </c>
      <c r="N12" s="6">
        <v>8.2525384273699824</v>
      </c>
      <c r="O12" s="6">
        <v>9.1350727661009756</v>
      </c>
      <c r="P12" s="6">
        <v>4.2334001564188561</v>
      </c>
      <c r="R12" s="1">
        <f>(B12+E12+H12)/(B12+E12+H12+K12)</f>
        <v>0.47763460878702557</v>
      </c>
      <c r="S12" s="1">
        <f>SUM(H12:J12)/SUM(B12,E12:J12)</f>
        <v>0.23275118671780851</v>
      </c>
      <c r="T12" s="1" t="s">
        <v>26</v>
      </c>
      <c r="U12" s="1">
        <f>(L12+O12+P12)/(N12+O12+P12+L12)</f>
        <v>0.65792253836374381</v>
      </c>
      <c r="W12" s="16"/>
    </row>
    <row r="13" spans="1:23">
      <c r="A13" s="11">
        <v>0</v>
      </c>
      <c r="B13" s="6">
        <v>6.1714578718303015</v>
      </c>
      <c r="C13" s="6">
        <v>0</v>
      </c>
      <c r="D13" s="6">
        <v>0</v>
      </c>
      <c r="E13" s="6">
        <v>15.32583497444984</v>
      </c>
      <c r="F13" s="6">
        <v>0</v>
      </c>
      <c r="G13" s="6">
        <v>0</v>
      </c>
      <c r="H13" s="6">
        <v>6.3557926781869432</v>
      </c>
      <c r="I13" s="6">
        <v>0</v>
      </c>
      <c r="J13" s="6">
        <v>0</v>
      </c>
      <c r="K13" s="6">
        <v>29.496919611237761</v>
      </c>
      <c r="L13" s="6">
        <v>2.3145519469048881</v>
      </c>
      <c r="M13" s="6">
        <v>16.025479260773377</v>
      </c>
      <c r="N13" s="6">
        <v>6.7875123022181842</v>
      </c>
      <c r="O13" s="6">
        <v>7.7312080988551575</v>
      </c>
      <c r="P13" s="6">
        <v>3.8199964670552902</v>
      </c>
      <c r="R13" s="1">
        <f t="shared" ref="R13:R17" si="4">(B13+E13+H13)/(B13+E13+H13+K13)</f>
        <v>0.48566840506046216</v>
      </c>
      <c r="S13" s="1">
        <f t="shared" ref="S13:S17" si="5">SUM(H13:J13)/SUM(B13,E13:J13)</f>
        <v>0.22818989560793188</v>
      </c>
      <c r="T13" s="1" t="s">
        <v>26</v>
      </c>
      <c r="U13" s="1">
        <f t="shared" ref="U13:U17" si="6">(L13+O13+P13)/(N13+O13+P13+L13)</f>
        <v>0.67135893291247184</v>
      </c>
      <c r="W13" s="16"/>
    </row>
    <row r="14" spans="1:23">
      <c r="A14" s="11">
        <v>91</v>
      </c>
      <c r="B14" s="6">
        <v>7.8325249525988943</v>
      </c>
      <c r="C14" s="6">
        <v>0</v>
      </c>
      <c r="D14" s="6">
        <v>0</v>
      </c>
      <c r="E14" s="6">
        <v>20.140451514529826</v>
      </c>
      <c r="F14" s="6">
        <v>0</v>
      </c>
      <c r="G14" s="6">
        <v>0</v>
      </c>
      <c r="H14" s="6">
        <v>9.37774303594699</v>
      </c>
      <c r="I14" s="6">
        <v>0</v>
      </c>
      <c r="J14" s="6">
        <v>0</v>
      </c>
      <c r="K14" s="6">
        <v>33.378740132266564</v>
      </c>
      <c r="L14" s="6">
        <v>2.4180347075365756</v>
      </c>
      <c r="M14" s="6">
        <v>16.06515123426054</v>
      </c>
      <c r="N14" s="6">
        <v>7.2124305785519818</v>
      </c>
      <c r="O14" s="6">
        <v>8.0124657092419387</v>
      </c>
      <c r="P14" s="6">
        <v>3.3644118185223335</v>
      </c>
      <c r="Q14" s="6"/>
      <c r="R14" s="1">
        <f t="shared" si="4"/>
        <v>0.52807867747956339</v>
      </c>
      <c r="S14" s="1">
        <f t="shared" si="5"/>
        <v>0.25107262084134052</v>
      </c>
      <c r="T14" s="1" t="s">
        <v>26</v>
      </c>
      <c r="U14" s="1">
        <f t="shared" si="6"/>
        <v>0.65667097250415207</v>
      </c>
      <c r="W14" s="16"/>
    </row>
    <row r="15" spans="1:23">
      <c r="A15" s="11">
        <v>91</v>
      </c>
      <c r="B15" s="6">
        <v>10.947653168345582</v>
      </c>
      <c r="C15" s="6">
        <v>0</v>
      </c>
      <c r="D15" s="6">
        <v>0</v>
      </c>
      <c r="E15" s="6">
        <v>30.075861432561936</v>
      </c>
      <c r="F15" s="6">
        <v>0</v>
      </c>
      <c r="G15" s="6">
        <v>0</v>
      </c>
      <c r="H15" s="6">
        <v>12.665202264513628</v>
      </c>
      <c r="I15" s="6">
        <v>0</v>
      </c>
      <c r="J15" s="6">
        <v>0</v>
      </c>
      <c r="K15" s="6">
        <v>43.305964767570508</v>
      </c>
      <c r="L15" s="6">
        <v>3.4596846097750351</v>
      </c>
      <c r="M15" s="6">
        <v>23.326074822379862</v>
      </c>
      <c r="N15" s="6">
        <v>10.814905091346699</v>
      </c>
      <c r="O15" s="6">
        <v>12.913048296498387</v>
      </c>
      <c r="P15" s="6">
        <v>5.8024839009799321</v>
      </c>
      <c r="Q15" s="6"/>
      <c r="R15" s="1">
        <f t="shared" si="4"/>
        <v>0.55352227525802333</v>
      </c>
      <c r="S15" s="1">
        <f t="shared" si="5"/>
        <v>0.23590063245990522</v>
      </c>
      <c r="T15" s="1" t="s">
        <v>26</v>
      </c>
      <c r="U15" s="1">
        <f t="shared" si="6"/>
        <v>0.67217747407578898</v>
      </c>
      <c r="W15" s="16"/>
    </row>
    <row r="16" spans="1:23">
      <c r="A16" s="11">
        <v>152</v>
      </c>
      <c r="B16" s="6">
        <v>7.0607437265290685</v>
      </c>
      <c r="C16" s="6">
        <v>0</v>
      </c>
      <c r="D16" s="6">
        <v>0</v>
      </c>
      <c r="E16" s="6">
        <v>20.34245750843602</v>
      </c>
      <c r="F16" s="6">
        <v>0</v>
      </c>
      <c r="G16" s="6">
        <v>0</v>
      </c>
      <c r="H16" s="6">
        <v>9.5645082871810363</v>
      </c>
      <c r="I16" s="6">
        <v>0</v>
      </c>
      <c r="J16" s="6">
        <v>0</v>
      </c>
      <c r="K16" s="6">
        <v>27.903426959294382</v>
      </c>
      <c r="L16" s="6">
        <v>2.2106223562413327</v>
      </c>
      <c r="M16" s="6">
        <v>15.045610949658411</v>
      </c>
      <c r="N16" s="6">
        <v>6.8196369545736815</v>
      </c>
      <c r="O16" s="6">
        <v>7.6342534882324218</v>
      </c>
      <c r="P16" s="6">
        <v>3.404394587874402</v>
      </c>
      <c r="Q16" s="6"/>
      <c r="R16" s="1">
        <f t="shared" si="4"/>
        <v>0.56986375647546283</v>
      </c>
      <c r="S16" s="1">
        <f t="shared" si="5"/>
        <v>0.25872601821465996</v>
      </c>
      <c r="T16" s="1" t="s">
        <v>26</v>
      </c>
      <c r="U16" s="1">
        <f t="shared" si="6"/>
        <v>0.66018892692594777</v>
      </c>
      <c r="W16" s="16"/>
    </row>
    <row r="17" spans="1:23">
      <c r="A17" s="11">
        <v>152</v>
      </c>
      <c r="B17" s="6">
        <v>6.408863572606438</v>
      </c>
      <c r="C17" s="6">
        <v>0</v>
      </c>
      <c r="D17" s="6">
        <v>0</v>
      </c>
      <c r="E17" s="6">
        <v>18.736334163212653</v>
      </c>
      <c r="F17" s="6">
        <v>0</v>
      </c>
      <c r="G17" s="6">
        <v>0</v>
      </c>
      <c r="H17" s="6">
        <v>11.474722117917389</v>
      </c>
      <c r="I17" s="6">
        <v>0</v>
      </c>
      <c r="J17" s="6">
        <v>0</v>
      </c>
      <c r="K17" s="6">
        <v>29.968723914281437</v>
      </c>
      <c r="L17" s="6">
        <v>2.5718436335107886</v>
      </c>
      <c r="M17" s="6">
        <v>16.283982935924236</v>
      </c>
      <c r="N17" s="6">
        <v>7.0511454792483619</v>
      </c>
      <c r="O17" s="6">
        <v>8.7136876807777845</v>
      </c>
      <c r="P17" s="6">
        <v>3.4879107011467783</v>
      </c>
      <c r="Q17" s="6"/>
      <c r="R17" s="1">
        <f t="shared" si="4"/>
        <v>0.54994241933073862</v>
      </c>
      <c r="S17" s="1">
        <f t="shared" si="5"/>
        <v>0.31334645634803526</v>
      </c>
      <c r="T17" s="1" t="s">
        <v>26</v>
      </c>
      <c r="U17" s="1">
        <f t="shared" si="6"/>
        <v>0.67691735383470764</v>
      </c>
      <c r="W17" s="16"/>
    </row>
    <row r="18" spans="1:23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23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23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23">
      <c r="B21" s="6"/>
      <c r="C21" s="6"/>
    </row>
    <row r="22" spans="1:23">
      <c r="B22" s="6"/>
    </row>
    <row r="23" spans="1:23">
      <c r="B23" s="6"/>
    </row>
    <row r="24" spans="1:23">
      <c r="B24" s="6"/>
    </row>
    <row r="25" spans="1:23">
      <c r="B25" s="6"/>
    </row>
    <row r="26" spans="1:23">
      <c r="B26" s="6"/>
    </row>
    <row r="27" spans="1:23">
      <c r="B27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workbookViewId="0">
      <selection activeCell="W4" sqref="W4:W6"/>
    </sheetView>
  </sheetViews>
  <sheetFormatPr baseColWidth="10" defaultRowHeight="15" x14ac:dyDescent="0"/>
  <sheetData>
    <row r="1" spans="1:23">
      <c r="A1" s="2" t="s">
        <v>33</v>
      </c>
    </row>
    <row r="3" spans="1:23">
      <c r="A3" s="11"/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10" t="s">
        <v>12</v>
      </c>
      <c r="K3" s="13" t="s">
        <v>2</v>
      </c>
      <c r="L3" s="13" t="s">
        <v>3</v>
      </c>
      <c r="M3" s="13" t="s">
        <v>13</v>
      </c>
      <c r="N3" s="13" t="s">
        <v>14</v>
      </c>
      <c r="O3" s="13" t="s">
        <v>15</v>
      </c>
      <c r="P3" s="13" t="s">
        <v>16</v>
      </c>
      <c r="R3" s="5" t="s">
        <v>24</v>
      </c>
      <c r="S3" s="5" t="s">
        <v>21</v>
      </c>
      <c r="T3" s="5" t="s">
        <v>22</v>
      </c>
      <c r="U3" s="5" t="s">
        <v>23</v>
      </c>
    </row>
    <row r="4" spans="1:23">
      <c r="A4" s="11" t="s">
        <v>32</v>
      </c>
      <c r="B4" s="6">
        <v>20.412207689258814</v>
      </c>
      <c r="C4" s="6">
        <v>0</v>
      </c>
      <c r="D4" s="6">
        <v>0</v>
      </c>
      <c r="E4" s="6">
        <v>36.845174058525501</v>
      </c>
      <c r="F4" s="6">
        <v>9.1475432820769988</v>
      </c>
      <c r="G4" s="6">
        <v>0</v>
      </c>
      <c r="H4" s="6">
        <v>23.371984544907935</v>
      </c>
      <c r="I4" s="6">
        <v>10.223090425230733</v>
      </c>
      <c r="J4" s="15">
        <v>0</v>
      </c>
      <c r="K4" s="14">
        <v>45.727447849920239</v>
      </c>
      <c r="L4" s="14">
        <v>0.55725647293121827</v>
      </c>
      <c r="M4" s="14">
        <v>46.667542867169992</v>
      </c>
      <c r="N4" s="14">
        <v>4.476163059269326</v>
      </c>
      <c r="O4" s="14">
        <v>1.7269841448817498</v>
      </c>
      <c r="P4" s="14">
        <v>0.84460560582746147</v>
      </c>
      <c r="R4" s="1">
        <f>(B4+E4+H4)/(B4+E4+H4+K4)</f>
        <v>0.63810857245648822</v>
      </c>
      <c r="S4" s="1">
        <f>SUM(H4:J4)/SUM(B4,E4:J4)</f>
        <v>0.33595074970138672</v>
      </c>
      <c r="T4" s="1">
        <f>-LOG((I4+F4)/(E4+H4),10)</f>
        <v>0.49257643028609899</v>
      </c>
      <c r="U4" s="1">
        <f>(L4+O4+P4)/(N4+O4+P4+L4)</f>
        <v>0.41141911958893762</v>
      </c>
      <c r="W4" s="16"/>
    </row>
    <row r="5" spans="1:23">
      <c r="A5" s="11" t="s">
        <v>31</v>
      </c>
      <c r="B5" s="6">
        <v>64.72370987449753</v>
      </c>
      <c r="C5" s="6">
        <v>0</v>
      </c>
      <c r="D5" s="6">
        <v>0</v>
      </c>
      <c r="E5" s="6">
        <v>18.967292450372003</v>
      </c>
      <c r="F5" s="6">
        <v>2.765304547788844</v>
      </c>
      <c r="G5" s="6">
        <v>0.45358988694404884</v>
      </c>
      <c r="H5" s="6">
        <v>10.83960930049002</v>
      </c>
      <c r="I5" s="6">
        <v>1.8272614352464387</v>
      </c>
      <c r="J5" s="15">
        <v>0.42323250466112305</v>
      </c>
      <c r="K5" s="14">
        <v>25.047414960959628</v>
      </c>
      <c r="L5" s="14">
        <v>0</v>
      </c>
      <c r="M5" s="14">
        <v>62.2207443533092</v>
      </c>
      <c r="N5" s="14">
        <v>7.2563363629646052</v>
      </c>
      <c r="O5" s="14">
        <v>5.4755043227665707</v>
      </c>
      <c r="P5" s="14">
        <v>0</v>
      </c>
      <c r="R5" s="1">
        <f>(B5+E5+H5)/(B5+E5+H5+K5)</f>
        <v>0.7905349697096834</v>
      </c>
      <c r="S5" s="1">
        <f>SUM(H5:J5)/SUM(B5,E5:J5)</f>
        <v>0.13090103240397577</v>
      </c>
      <c r="T5" s="1">
        <f>-LOG((I5+F5)/(E5+H5),10)</f>
        <v>0.81226143137851603</v>
      </c>
      <c r="U5" s="1">
        <f>(L5+O5+P5)/(N5+O5+P5+L5)</f>
        <v>0.43006384213580967</v>
      </c>
      <c r="W5" s="1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topLeftCell="N1" workbookViewId="0"/>
  </sheetViews>
  <sheetFormatPr baseColWidth="10" defaultRowHeight="15" x14ac:dyDescent="0"/>
  <cols>
    <col min="1" max="1" width="21.1640625" customWidth="1"/>
  </cols>
  <sheetData>
    <row r="1" spans="1:23" s="4" customFormat="1" ht="20">
      <c r="A1" s="4" t="s">
        <v>34</v>
      </c>
    </row>
    <row r="3" spans="1:23" s="2" customFormat="1" ht="18">
      <c r="A3" s="9" t="s">
        <v>1</v>
      </c>
      <c r="B3" s="2" t="s">
        <v>17</v>
      </c>
    </row>
    <row r="4" spans="1:23">
      <c r="A4" s="10" t="s">
        <v>0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2</v>
      </c>
      <c r="L4" s="5" t="s">
        <v>3</v>
      </c>
      <c r="M4" s="5" t="s">
        <v>13</v>
      </c>
      <c r="N4" s="5" t="s">
        <v>14</v>
      </c>
      <c r="O4" s="5" t="s">
        <v>15</v>
      </c>
      <c r="P4" s="5" t="s">
        <v>25</v>
      </c>
      <c r="R4" s="5" t="s">
        <v>24</v>
      </c>
      <c r="S4" s="5" t="s">
        <v>21</v>
      </c>
      <c r="T4" s="5" t="s">
        <v>22</v>
      </c>
      <c r="U4" s="5" t="s">
        <v>23</v>
      </c>
    </row>
    <row r="5" spans="1:23">
      <c r="A5" s="11">
        <v>0</v>
      </c>
      <c r="B5" s="6">
        <v>55.560282244457539</v>
      </c>
      <c r="C5" s="6">
        <v>0</v>
      </c>
      <c r="D5" s="6">
        <v>0</v>
      </c>
      <c r="E5" s="6">
        <v>107.89769288544521</v>
      </c>
      <c r="F5" s="6">
        <v>5.9356314974630235</v>
      </c>
      <c r="G5" s="6">
        <v>0.28011790955627169</v>
      </c>
      <c r="H5" s="6">
        <v>41.613007221846068</v>
      </c>
      <c r="I5" s="6">
        <v>5.2577674021526226</v>
      </c>
      <c r="J5" s="6">
        <v>0.50319897521806334</v>
      </c>
      <c r="K5" s="6">
        <v>30.598610739505126</v>
      </c>
      <c r="L5" s="6">
        <v>0.89800343263379456</v>
      </c>
      <c r="M5" s="6">
        <v>7.4484970101598771</v>
      </c>
      <c r="N5" s="6">
        <v>2.7320893369484152</v>
      </c>
      <c r="O5" s="6">
        <v>3.0150264028289842</v>
      </c>
      <c r="P5" s="6">
        <v>1.4651441418739648</v>
      </c>
      <c r="R5" s="1">
        <f>(B5+E5+H5)/(B5+E5+H5+K5)</f>
        <v>0.87016309427895944</v>
      </c>
      <c r="S5" s="1">
        <f>SUM(H5:J5)/SUM(B5,E5:J5)</f>
        <v>0.21826526614211031</v>
      </c>
      <c r="T5" s="1">
        <f>-LOG((I5+F5)/(E5+H5),10)</f>
        <v>1.1257102941372648</v>
      </c>
      <c r="U5" s="1">
        <f>(L5+O5+P5)/(N5+O5+P5+L5)</f>
        <v>0.66313185761352533</v>
      </c>
      <c r="W5" s="16"/>
    </row>
    <row r="6" spans="1:23">
      <c r="A6" s="11">
        <v>0</v>
      </c>
      <c r="B6" s="6">
        <v>51.405678587389431</v>
      </c>
      <c r="C6" s="6">
        <v>0</v>
      </c>
      <c r="D6" s="6">
        <v>0</v>
      </c>
      <c r="E6" s="6">
        <v>100.95093009136471</v>
      </c>
      <c r="F6" s="6">
        <v>5.5644657912147535</v>
      </c>
      <c r="G6" s="6">
        <v>0.24607557505035754</v>
      </c>
      <c r="H6" s="6">
        <v>38.351826238083163</v>
      </c>
      <c r="I6" s="6">
        <v>4.856626465724319</v>
      </c>
      <c r="J6" s="6">
        <v>0.49280311856358322</v>
      </c>
      <c r="K6" s="6">
        <v>25.202738527824984</v>
      </c>
      <c r="L6" s="6">
        <v>0.93231490190142374</v>
      </c>
      <c r="M6" s="6">
        <v>6.2572248026945019</v>
      </c>
      <c r="N6" s="6">
        <v>2.3604376465866053</v>
      </c>
      <c r="O6" s="6">
        <v>2.433543153792558</v>
      </c>
      <c r="P6" s="6">
        <v>1.217055041445352</v>
      </c>
      <c r="R6" s="1">
        <f t="shared" ref="R6:R35" si="0">(B6+E6+H6)/(B6+E6+H6+K6)</f>
        <v>0.88327265270370825</v>
      </c>
      <c r="S6" s="1">
        <f t="shared" ref="S6:S35" si="1">SUM(H6:J6)/SUM(B6,E6:J6)</f>
        <v>0.2164838803506425</v>
      </c>
      <c r="T6" s="1">
        <f t="shared" ref="T6:T18" si="2">-LOG((I6+F6)/(E6+H6),10)</f>
        <v>1.1260464690434737</v>
      </c>
      <c r="U6" s="1">
        <f t="shared" ref="U6:U35" si="3">(L6+O6+P6)/(N6+O6+P6+L6)</f>
        <v>0.66004343814555044</v>
      </c>
      <c r="W6" s="16"/>
    </row>
    <row r="7" spans="1:23">
      <c r="A7" s="11">
        <v>1</v>
      </c>
      <c r="B7" s="6">
        <v>41.965010524452524</v>
      </c>
      <c r="C7" s="6">
        <v>0</v>
      </c>
      <c r="D7" s="6">
        <v>0</v>
      </c>
      <c r="E7" s="6">
        <v>84.678303174496307</v>
      </c>
      <c r="F7" s="6">
        <v>4.7143941830101364</v>
      </c>
      <c r="G7" s="6">
        <v>0.23808844163862511</v>
      </c>
      <c r="H7" s="6">
        <v>32.648544625578232</v>
      </c>
      <c r="I7" s="6">
        <v>3.9514139221258686</v>
      </c>
      <c r="J7" s="6">
        <v>0.39874408153438728</v>
      </c>
      <c r="K7" s="6">
        <v>22.653878325385449</v>
      </c>
      <c r="L7" s="6">
        <v>0.83549867987169857</v>
      </c>
      <c r="M7" s="6">
        <v>5.8883240651450093</v>
      </c>
      <c r="N7" s="6">
        <v>2.280613137692689</v>
      </c>
      <c r="O7" s="6">
        <v>2.1592904303231308</v>
      </c>
      <c r="P7" s="6">
        <v>1.1303259042321308</v>
      </c>
      <c r="R7" s="1">
        <f t="shared" si="0"/>
        <v>0.8754910186822652</v>
      </c>
      <c r="S7" s="1">
        <f t="shared" si="1"/>
        <v>0.21945379510626137</v>
      </c>
      <c r="T7" s="1">
        <f t="shared" si="2"/>
        <v>1.1315883348870972</v>
      </c>
      <c r="U7" s="1">
        <f t="shared" si="3"/>
        <v>0.64397284999707072</v>
      </c>
      <c r="W7" s="16"/>
    </row>
    <row r="8" spans="1:23">
      <c r="A8" s="11">
        <v>1</v>
      </c>
      <c r="B8" s="6">
        <v>43.577594022338005</v>
      </c>
      <c r="C8" s="6">
        <v>0</v>
      </c>
      <c r="D8" s="6">
        <v>0</v>
      </c>
      <c r="E8" s="6">
        <v>85.313670993306275</v>
      </c>
      <c r="F8" s="6">
        <v>4.7953229936190178</v>
      </c>
      <c r="G8" s="6">
        <v>0.21505338829094262</v>
      </c>
      <c r="H8" s="6">
        <v>32.814004143512861</v>
      </c>
      <c r="I8" s="6">
        <v>4.4972513906074028</v>
      </c>
      <c r="J8" s="6">
        <v>0.4506276315497833</v>
      </c>
      <c r="K8" s="6">
        <v>22.113753446082793</v>
      </c>
      <c r="L8" s="6">
        <v>0.97639373115484063</v>
      </c>
      <c r="M8" s="6">
        <v>5.5102466771360863</v>
      </c>
      <c r="N8" s="6">
        <v>2.1250444320942155</v>
      </c>
      <c r="O8" s="6">
        <v>2.263555585473394</v>
      </c>
      <c r="P8" s="6">
        <v>1.0732351736361094</v>
      </c>
      <c r="R8" s="1">
        <f t="shared" si="0"/>
        <v>0.87969823181155127</v>
      </c>
      <c r="S8" s="1">
        <f t="shared" si="1"/>
        <v>0.21997616128266209</v>
      </c>
      <c r="T8" s="1">
        <f t="shared" si="2"/>
        <v>1.1042156105491441</v>
      </c>
      <c r="U8" s="1">
        <f t="shared" si="3"/>
        <v>0.66993338420844262</v>
      </c>
      <c r="W8" s="16"/>
    </row>
    <row r="9" spans="1:23">
      <c r="A9" s="11">
        <v>7</v>
      </c>
      <c r="B9" s="6">
        <v>57.22549064159471</v>
      </c>
      <c r="C9" s="6">
        <v>0</v>
      </c>
      <c r="D9" s="6">
        <v>0</v>
      </c>
      <c r="E9" s="6">
        <v>109.86702552189249</v>
      </c>
      <c r="F9" s="6">
        <v>6.1015122984830965</v>
      </c>
      <c r="G9" s="6">
        <v>0.2663005089422551</v>
      </c>
      <c r="H9" s="6">
        <v>41.265169878093168</v>
      </c>
      <c r="I9" s="6">
        <v>5.1359361299142225</v>
      </c>
      <c r="J9" s="6">
        <v>0.58104837093886674</v>
      </c>
      <c r="K9" s="6">
        <v>26.636402813714575</v>
      </c>
      <c r="L9" s="6">
        <v>0.7803493154489165</v>
      </c>
      <c r="M9" s="6">
        <v>6.7837858651891656</v>
      </c>
      <c r="N9" s="6">
        <v>2.567783527045528</v>
      </c>
      <c r="O9" s="6">
        <v>2.8806860099263059</v>
      </c>
      <c r="P9" s="6">
        <v>1.4465803863746713</v>
      </c>
      <c r="R9" s="1">
        <f t="shared" si="0"/>
        <v>0.88665075388293368</v>
      </c>
      <c r="S9" s="1">
        <f t="shared" si="1"/>
        <v>0.21312658823744984</v>
      </c>
      <c r="T9" s="1">
        <f t="shared" si="2"/>
        <v>1.1286892794559089</v>
      </c>
      <c r="U9" s="1">
        <f t="shared" si="3"/>
        <v>0.66545277357474419</v>
      </c>
      <c r="W9" s="16"/>
    </row>
    <row r="10" spans="1:23">
      <c r="A10" s="11">
        <v>7</v>
      </c>
      <c r="B10" s="6">
        <v>48.399094500852136</v>
      </c>
      <c r="C10" s="6">
        <v>0</v>
      </c>
      <c r="D10" s="6">
        <v>0</v>
      </c>
      <c r="E10" s="6">
        <v>94.080672320779698</v>
      </c>
      <c r="F10" s="6">
        <v>5.3121983644178812</v>
      </c>
      <c r="G10" s="6">
        <v>0.23774651431913613</v>
      </c>
      <c r="H10" s="6">
        <v>35.336652228902203</v>
      </c>
      <c r="I10" s="6">
        <v>4.5950193451123393</v>
      </c>
      <c r="J10" s="6">
        <v>0.53875430578025674</v>
      </c>
      <c r="K10" s="6">
        <v>22.887013115191852</v>
      </c>
      <c r="L10" s="6">
        <v>0.86564251360915356</v>
      </c>
      <c r="M10" s="6">
        <v>5.8177056097174855</v>
      </c>
      <c r="N10" s="6">
        <v>2.1273878912444384</v>
      </c>
      <c r="O10" s="6">
        <v>2.3148221695120887</v>
      </c>
      <c r="P10" s="6">
        <v>1.1801116547441621</v>
      </c>
      <c r="R10" s="1">
        <f t="shared" si="0"/>
        <v>0.88596601030572575</v>
      </c>
      <c r="S10" s="1">
        <f t="shared" si="1"/>
        <v>0.21469706282088999</v>
      </c>
      <c r="T10" s="1">
        <f t="shared" si="2"/>
        <v>1.1160407107397039</v>
      </c>
      <c r="U10" s="1">
        <f t="shared" si="3"/>
        <v>0.67210240128954624</v>
      </c>
      <c r="W10" s="16"/>
    </row>
    <row r="11" spans="1:23">
      <c r="A11" s="11">
        <v>14</v>
      </c>
      <c r="B11" s="6">
        <v>50.986163300836999</v>
      </c>
      <c r="C11" s="6">
        <v>0</v>
      </c>
      <c r="D11" s="6">
        <v>0</v>
      </c>
      <c r="E11" s="6">
        <v>98.602245657690517</v>
      </c>
      <c r="F11" s="6">
        <v>5.3011003711109534</v>
      </c>
      <c r="G11" s="6">
        <v>0.24425615672219714</v>
      </c>
      <c r="H11" s="6">
        <v>36.5556819692858</v>
      </c>
      <c r="I11" s="6">
        <v>4.8328722160912516</v>
      </c>
      <c r="J11" s="6">
        <v>0.51222188671133684</v>
      </c>
      <c r="K11" s="6">
        <v>27.304264007538642</v>
      </c>
      <c r="L11" s="6">
        <v>1.0156723832496881</v>
      </c>
      <c r="M11" s="6">
        <v>6.9279578438257357</v>
      </c>
      <c r="N11" s="6">
        <v>2.9163992616526366</v>
      </c>
      <c r="O11" s="6">
        <v>2.8351299823280485</v>
      </c>
      <c r="P11" s="6">
        <v>1.5184359916602976</v>
      </c>
      <c r="R11" s="1">
        <f t="shared" si="0"/>
        <v>0.87208023216759667</v>
      </c>
      <c r="S11" s="1">
        <f t="shared" si="1"/>
        <v>0.21265700795745393</v>
      </c>
      <c r="T11" s="1">
        <f t="shared" si="2"/>
        <v>1.1250617989553604</v>
      </c>
      <c r="U11" s="1">
        <f t="shared" si="3"/>
        <v>0.64801752191002748</v>
      </c>
      <c r="W11" s="16"/>
    </row>
    <row r="12" spans="1:23">
      <c r="A12" s="11">
        <v>14</v>
      </c>
      <c r="B12" s="6">
        <v>69.385886843497616</v>
      </c>
      <c r="C12" s="6">
        <v>0</v>
      </c>
      <c r="D12" s="6">
        <v>0</v>
      </c>
      <c r="E12" s="6">
        <v>131.72553195762993</v>
      </c>
      <c r="F12" s="6">
        <v>7.4326149212895345</v>
      </c>
      <c r="G12" s="6">
        <v>0.37547240494743445</v>
      </c>
      <c r="H12" s="6">
        <v>49.44064968602153</v>
      </c>
      <c r="I12" s="6">
        <v>6.3431538100752558</v>
      </c>
      <c r="J12" s="6">
        <v>0.74690655002893747</v>
      </c>
      <c r="K12" s="6">
        <v>37.52185899890727</v>
      </c>
      <c r="L12" s="6">
        <v>1.4892698427120417</v>
      </c>
      <c r="M12" s="6">
        <v>9.7566784237022723</v>
      </c>
      <c r="N12" s="6">
        <v>3.8119936239372789</v>
      </c>
      <c r="O12" s="6">
        <v>3.894919601008219</v>
      </c>
      <c r="P12" s="6">
        <v>1.9990672538514529</v>
      </c>
      <c r="R12" s="1">
        <f t="shared" si="0"/>
        <v>0.8697492017887547</v>
      </c>
      <c r="S12" s="1">
        <f t="shared" si="1"/>
        <v>0.21296162746079275</v>
      </c>
      <c r="T12" s="1">
        <f t="shared" si="2"/>
        <v>1.1189612877966875</v>
      </c>
      <c r="U12" s="1">
        <f t="shared" si="3"/>
        <v>0.65949902731398091</v>
      </c>
      <c r="W12" s="16"/>
    </row>
    <row r="13" spans="1:23">
      <c r="A13" s="11">
        <v>30</v>
      </c>
      <c r="B13" s="6">
        <v>50.652551256480209</v>
      </c>
      <c r="C13" s="6">
        <v>0</v>
      </c>
      <c r="D13" s="6">
        <v>0</v>
      </c>
      <c r="E13" s="6">
        <v>97.880382396483682</v>
      </c>
      <c r="F13" s="6">
        <v>5.5242480466200607</v>
      </c>
      <c r="G13" s="6">
        <v>0.26332631883658109</v>
      </c>
      <c r="H13" s="6">
        <v>35.994104802884948</v>
      </c>
      <c r="I13" s="6">
        <v>4.6219162323813592</v>
      </c>
      <c r="J13" s="6">
        <v>0.51807973714393107</v>
      </c>
      <c r="K13" s="6">
        <v>30.408877972792432</v>
      </c>
      <c r="L13" s="6">
        <v>1.3244117318674982</v>
      </c>
      <c r="M13" s="6">
        <v>7.1315092244136622</v>
      </c>
      <c r="N13" s="6">
        <v>2.7769007540071895</v>
      </c>
      <c r="O13" s="6">
        <v>3.2137315177482768</v>
      </c>
      <c r="P13" s="6">
        <v>1.66142812256502</v>
      </c>
      <c r="R13" s="1">
        <f t="shared" si="0"/>
        <v>0.8585211886497891</v>
      </c>
      <c r="S13" s="1">
        <f t="shared" si="1"/>
        <v>0.21045347063895856</v>
      </c>
      <c r="T13" s="1">
        <f t="shared" si="2"/>
        <v>1.1203959304908482</v>
      </c>
      <c r="U13" s="1">
        <f t="shared" si="3"/>
        <v>0.69064675799461894</v>
      </c>
      <c r="W13" s="16"/>
    </row>
    <row r="14" spans="1:23">
      <c r="A14" s="11">
        <v>30</v>
      </c>
      <c r="B14" s="6">
        <v>50.658691387810485</v>
      </c>
      <c r="C14" s="6">
        <v>0</v>
      </c>
      <c r="D14" s="6">
        <v>0</v>
      </c>
      <c r="E14" s="6">
        <v>97.52754137134464</v>
      </c>
      <c r="F14" s="6">
        <v>5.2903081854027434</v>
      </c>
      <c r="G14" s="6">
        <v>0.25577967024747955</v>
      </c>
      <c r="H14" s="6">
        <v>35.199869735035008</v>
      </c>
      <c r="I14" s="6">
        <v>4.1660541790864043</v>
      </c>
      <c r="J14" s="6">
        <v>0.51999183745626532</v>
      </c>
      <c r="K14" s="6">
        <v>28.747761845080255</v>
      </c>
      <c r="L14" s="6">
        <v>1.2111469717642687</v>
      </c>
      <c r="M14" s="6">
        <v>7.0095540777426448</v>
      </c>
      <c r="N14" s="6">
        <v>2.9417576116286948</v>
      </c>
      <c r="O14" s="6">
        <v>3.4676868011570678</v>
      </c>
      <c r="P14" s="6">
        <v>1.6514398746575198</v>
      </c>
      <c r="R14" s="1">
        <f t="shared" si="0"/>
        <v>0.86448292009095107</v>
      </c>
      <c r="S14" s="1">
        <f t="shared" si="1"/>
        <v>0.20600288743515724</v>
      </c>
      <c r="T14" s="1">
        <f t="shared" si="2"/>
        <v>1.1472365175454495</v>
      </c>
      <c r="U14" s="1">
        <f t="shared" si="3"/>
        <v>0.6827278155789871</v>
      </c>
      <c r="W14" s="16"/>
    </row>
    <row r="15" spans="1:23">
      <c r="A15" s="11">
        <v>91</v>
      </c>
      <c r="B15" s="6">
        <v>69.694242171481918</v>
      </c>
      <c r="C15" s="6">
        <v>0</v>
      </c>
      <c r="D15" s="6">
        <v>0</v>
      </c>
      <c r="E15" s="6">
        <v>138.96453153773763</v>
      </c>
      <c r="F15" s="6">
        <v>8.0873017630725439</v>
      </c>
      <c r="G15" s="6">
        <v>0.39282459178363088</v>
      </c>
      <c r="H15" s="6">
        <v>48.414525376294705</v>
      </c>
      <c r="I15" s="6">
        <v>5.8003506625190102</v>
      </c>
      <c r="J15" s="6">
        <v>0.51505448237012397</v>
      </c>
      <c r="K15" s="6">
        <v>53.08011201615863</v>
      </c>
      <c r="L15" s="6">
        <v>2.9296590154093138</v>
      </c>
      <c r="M15" s="6">
        <v>13.833853672825441</v>
      </c>
      <c r="N15" s="6">
        <v>5.6382267993051212</v>
      </c>
      <c r="O15" s="6">
        <v>5.3816459479816574</v>
      </c>
      <c r="P15" s="6">
        <v>2.91444397840361</v>
      </c>
      <c r="R15" s="1">
        <f t="shared" si="0"/>
        <v>0.82885852576111696</v>
      </c>
      <c r="S15" s="1">
        <f t="shared" si="1"/>
        <v>0.20131005972021582</v>
      </c>
      <c r="T15" s="1">
        <f t="shared" si="2"/>
        <v>1.1300922101724336</v>
      </c>
      <c r="U15" s="1">
        <f t="shared" si="3"/>
        <v>0.66566443845361856</v>
      </c>
      <c r="W15" s="16"/>
    </row>
    <row r="16" spans="1:23">
      <c r="A16" s="11">
        <v>91</v>
      </c>
      <c r="B16" s="6">
        <v>47.144003688868054</v>
      </c>
      <c r="C16" s="6">
        <v>0</v>
      </c>
      <c r="D16" s="6">
        <v>0</v>
      </c>
      <c r="E16" s="6">
        <v>97.373573604831478</v>
      </c>
      <c r="F16" s="6">
        <v>5.6450808872525586</v>
      </c>
      <c r="G16" s="6">
        <v>0.24260636889657697</v>
      </c>
      <c r="H16" s="6">
        <v>34.594280121922452</v>
      </c>
      <c r="I16" s="6">
        <v>4.313629230020215</v>
      </c>
      <c r="J16" s="6">
        <v>0.4429174435118563</v>
      </c>
      <c r="K16" s="6">
        <v>41.870628305922196</v>
      </c>
      <c r="L16" s="6">
        <v>1.6439250145272855</v>
      </c>
      <c r="M16" s="6">
        <v>10.304732249227643</v>
      </c>
      <c r="N16" s="6">
        <v>4.6990019362235351</v>
      </c>
      <c r="O16" s="6">
        <v>5.2928538095141944</v>
      </c>
      <c r="P16" s="6">
        <v>2.9013555247435008</v>
      </c>
      <c r="R16" s="1">
        <f t="shared" si="0"/>
        <v>0.81052512750407479</v>
      </c>
      <c r="S16" s="1">
        <f t="shared" si="1"/>
        <v>0.20737582923673836</v>
      </c>
      <c r="T16" s="1">
        <f t="shared" si="2"/>
        <v>1.1222650626485338</v>
      </c>
      <c r="U16" s="1">
        <f t="shared" si="3"/>
        <v>0.67675876155406189</v>
      </c>
      <c r="W16" s="16"/>
    </row>
    <row r="17" spans="1:23">
      <c r="A17" s="11">
        <v>152</v>
      </c>
      <c r="B17" s="6">
        <v>52.278887421632653</v>
      </c>
      <c r="C17" s="6">
        <v>0</v>
      </c>
      <c r="D17" s="6">
        <v>0</v>
      </c>
      <c r="E17" s="6">
        <v>111.46001799209154</v>
      </c>
      <c r="F17" s="6">
        <v>6.7928918803368061</v>
      </c>
      <c r="G17" s="6">
        <v>0.33621872142322717</v>
      </c>
      <c r="H17" s="6">
        <v>42.114017879587529</v>
      </c>
      <c r="I17" s="6">
        <v>5.5867853803243772</v>
      </c>
      <c r="J17" s="6">
        <v>0.5399451325962259</v>
      </c>
      <c r="K17" s="6">
        <v>74.393586364870686</v>
      </c>
      <c r="L17" s="6">
        <v>3.1471488545538757</v>
      </c>
      <c r="M17" s="6">
        <v>15.850934646033991</v>
      </c>
      <c r="N17" s="6">
        <v>8.3102294455066925</v>
      </c>
      <c r="O17" s="6">
        <v>9.4403999857487282</v>
      </c>
      <c r="P17" s="6">
        <v>5.1815627115423446</v>
      </c>
      <c r="R17" s="1">
        <f t="shared" si="0"/>
        <v>0.73454232684072041</v>
      </c>
      <c r="S17" s="1">
        <f t="shared" si="1"/>
        <v>0.22016804541273965</v>
      </c>
      <c r="T17" s="1">
        <f t="shared" si="2"/>
        <v>1.0936084747920982</v>
      </c>
      <c r="U17" s="1">
        <f t="shared" si="3"/>
        <v>0.68134818106214445</v>
      </c>
      <c r="W17" s="16"/>
    </row>
    <row r="18" spans="1:23">
      <c r="A18" s="11">
        <v>152</v>
      </c>
      <c r="B18" s="6">
        <v>48.630514450219138</v>
      </c>
      <c r="C18" s="6">
        <v>0</v>
      </c>
      <c r="D18" s="6">
        <v>0</v>
      </c>
      <c r="E18" s="6">
        <v>103.43893013344326</v>
      </c>
      <c r="F18" s="6">
        <v>5.8908695583833603</v>
      </c>
      <c r="G18" s="6">
        <v>0.32913734473632811</v>
      </c>
      <c r="H18" s="6">
        <v>39.017970207354999</v>
      </c>
      <c r="I18" s="6">
        <v>4.6398685952625129</v>
      </c>
      <c r="J18" s="6">
        <v>0.43555541583759966</v>
      </c>
      <c r="K18" s="6">
        <v>62.328089439785231</v>
      </c>
      <c r="L18" s="6">
        <v>3.0338597374790517</v>
      </c>
      <c r="M18" s="6">
        <v>12.393868302859625</v>
      </c>
      <c r="N18" s="6">
        <v>6.265047821221688</v>
      </c>
      <c r="O18" s="6">
        <v>7.5099008952308388</v>
      </c>
      <c r="P18" s="6">
        <v>4.0820239619643699</v>
      </c>
      <c r="R18" s="1">
        <f t="shared" si="0"/>
        <v>0.75404784474820918</v>
      </c>
      <c r="S18" s="1">
        <f t="shared" si="1"/>
        <v>0.21787120378115163</v>
      </c>
      <c r="T18" s="1">
        <f t="shared" si="2"/>
        <v>1.1312246762938503</v>
      </c>
      <c r="U18" s="1">
        <f t="shared" si="3"/>
        <v>0.70010540046960601</v>
      </c>
      <c r="W18" s="16"/>
    </row>
    <row r="19" spans="1:23">
      <c r="A19" s="1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R19" s="1"/>
      <c r="S19" s="1"/>
      <c r="T19" s="1"/>
      <c r="U19" s="1"/>
      <c r="W19" s="16"/>
    </row>
    <row r="20" spans="1:23">
      <c r="A20" s="11"/>
      <c r="R20" s="1"/>
      <c r="S20" s="1"/>
      <c r="T20" s="1"/>
      <c r="U20" s="1"/>
      <c r="W20" s="16"/>
    </row>
    <row r="21" spans="1:23" s="2" customFormat="1">
      <c r="A21" s="12"/>
      <c r="B21" s="2" t="s">
        <v>20</v>
      </c>
      <c r="R21" s="1"/>
      <c r="S21" s="1"/>
      <c r="T21" s="1"/>
      <c r="U21" s="1"/>
      <c r="W21" s="16"/>
    </row>
    <row r="22" spans="1:23">
      <c r="A22" s="11">
        <v>0</v>
      </c>
      <c r="B22" s="6">
        <v>7.1891727462988282</v>
      </c>
      <c r="C22" s="6">
        <v>0</v>
      </c>
      <c r="D22" s="6">
        <v>0</v>
      </c>
      <c r="E22" s="6">
        <v>16.44656104863946</v>
      </c>
      <c r="F22" s="6">
        <v>0</v>
      </c>
      <c r="G22" s="6">
        <v>0</v>
      </c>
      <c r="H22" s="6">
        <v>7.1700926667901657</v>
      </c>
      <c r="I22" s="6">
        <v>0</v>
      </c>
      <c r="J22" s="6">
        <v>0</v>
      </c>
      <c r="K22" s="6">
        <v>33.690811543547639</v>
      </c>
      <c r="L22" s="6">
        <v>2.5037538067962948</v>
      </c>
      <c r="M22" s="6">
        <v>17.294735577794423</v>
      </c>
      <c r="N22" s="6">
        <v>8.2525384273699824</v>
      </c>
      <c r="O22" s="6">
        <v>9.1350727661009756</v>
      </c>
      <c r="P22" s="6">
        <v>4.2334001564188561</v>
      </c>
      <c r="R22" s="1">
        <f t="shared" si="0"/>
        <v>0.47763460878702557</v>
      </c>
      <c r="S22" s="1">
        <f t="shared" si="1"/>
        <v>0.23275118671780851</v>
      </c>
      <c r="T22" s="1" t="s">
        <v>26</v>
      </c>
      <c r="U22" s="1">
        <f t="shared" si="3"/>
        <v>0.65792253836374381</v>
      </c>
      <c r="W22" s="16"/>
    </row>
    <row r="23" spans="1:23">
      <c r="A23" s="11">
        <v>0</v>
      </c>
      <c r="B23" s="6">
        <v>6.1714578718303015</v>
      </c>
      <c r="C23" s="6">
        <v>0</v>
      </c>
      <c r="D23" s="6">
        <v>0</v>
      </c>
      <c r="E23" s="6">
        <v>15.32583497444984</v>
      </c>
      <c r="F23" s="6">
        <v>0</v>
      </c>
      <c r="G23" s="6">
        <v>0</v>
      </c>
      <c r="H23" s="6">
        <v>6.3557926781869432</v>
      </c>
      <c r="I23" s="6">
        <v>0</v>
      </c>
      <c r="J23" s="6">
        <v>0</v>
      </c>
      <c r="K23" s="6">
        <v>29.496919611237761</v>
      </c>
      <c r="L23" s="6">
        <v>2.3145519469048881</v>
      </c>
      <c r="M23" s="6">
        <v>16.025479260773377</v>
      </c>
      <c r="N23" s="6">
        <v>6.7875123022181842</v>
      </c>
      <c r="O23" s="6">
        <v>7.7312080988551575</v>
      </c>
      <c r="P23" s="6">
        <v>3.8199964670552902</v>
      </c>
      <c r="R23" s="1">
        <f t="shared" si="0"/>
        <v>0.48566840506046216</v>
      </c>
      <c r="S23" s="1">
        <f t="shared" si="1"/>
        <v>0.22818989560793188</v>
      </c>
      <c r="T23" s="1" t="s">
        <v>26</v>
      </c>
      <c r="U23" s="1">
        <f t="shared" si="3"/>
        <v>0.67135893291247184</v>
      </c>
      <c r="W23" s="16"/>
    </row>
    <row r="24" spans="1:23">
      <c r="A24" s="11">
        <v>1</v>
      </c>
      <c r="B24" s="6">
        <v>7.1195261715616116</v>
      </c>
      <c r="C24" s="6">
        <v>0</v>
      </c>
      <c r="D24" s="6">
        <v>0</v>
      </c>
      <c r="E24" s="6">
        <v>17.602709099807736</v>
      </c>
      <c r="F24" s="6">
        <v>0</v>
      </c>
      <c r="G24" s="6">
        <v>0</v>
      </c>
      <c r="H24" s="6">
        <v>7.5224692251759961</v>
      </c>
      <c r="I24" s="6">
        <v>0</v>
      </c>
      <c r="J24" s="6">
        <v>0</v>
      </c>
      <c r="K24" s="6">
        <v>32.886934475624862</v>
      </c>
      <c r="L24" s="6">
        <v>3.2121892019047071</v>
      </c>
      <c r="M24" s="6">
        <v>18.73342647771663</v>
      </c>
      <c r="N24" s="6">
        <v>8.3510503692509488</v>
      </c>
      <c r="O24" s="6">
        <v>9.3013547517892281</v>
      </c>
      <c r="P24" s="6">
        <v>4.3016309771606167</v>
      </c>
      <c r="R24" s="1">
        <f t="shared" si="0"/>
        <v>0.49506975419923077</v>
      </c>
      <c r="S24" s="1">
        <f t="shared" si="1"/>
        <v>0.23329316682005702</v>
      </c>
      <c r="T24" s="1" t="s">
        <v>26</v>
      </c>
      <c r="U24" s="1">
        <f t="shared" si="3"/>
        <v>0.66816436435479509</v>
      </c>
      <c r="W24" s="16"/>
    </row>
    <row r="25" spans="1:23">
      <c r="A25" s="11">
        <v>1</v>
      </c>
      <c r="B25" s="6">
        <v>3.8050059983393529</v>
      </c>
      <c r="C25" s="6">
        <v>0</v>
      </c>
      <c r="D25" s="6">
        <v>0</v>
      </c>
      <c r="E25" s="6">
        <v>8.626210725500437</v>
      </c>
      <c r="F25" s="6">
        <v>0</v>
      </c>
      <c r="G25" s="6">
        <v>0</v>
      </c>
      <c r="H25" s="6">
        <v>3.5154972616822402</v>
      </c>
      <c r="I25" s="6">
        <v>-0.17038017349228177</v>
      </c>
      <c r="J25" s="6">
        <v>0</v>
      </c>
      <c r="K25" s="6">
        <v>16.706390184757083</v>
      </c>
      <c r="L25" s="6">
        <v>1.3543394113895832</v>
      </c>
      <c r="M25" s="6">
        <v>9.5783631455073017</v>
      </c>
      <c r="N25" s="6">
        <v>4.0315069108121158</v>
      </c>
      <c r="O25" s="6">
        <v>4.6308695475338482</v>
      </c>
      <c r="P25" s="6">
        <v>2.0680924685155353</v>
      </c>
      <c r="R25" s="1">
        <f t="shared" si="0"/>
        <v>0.48836747349848419</v>
      </c>
      <c r="S25" s="1">
        <f t="shared" si="1"/>
        <v>0.21203386845423142</v>
      </c>
      <c r="T25" s="1" t="s">
        <v>26</v>
      </c>
      <c r="U25" s="1">
        <f t="shared" si="3"/>
        <v>0.66639877125303615</v>
      </c>
      <c r="W25" s="16"/>
    </row>
    <row r="26" spans="1:23">
      <c r="A26" s="11">
        <v>7</v>
      </c>
      <c r="B26" s="6">
        <v>4.0642653008399492</v>
      </c>
      <c r="C26" s="6">
        <v>0</v>
      </c>
      <c r="D26" s="6">
        <v>0</v>
      </c>
      <c r="E26" s="6">
        <v>9.7862429355367038</v>
      </c>
      <c r="F26" s="6">
        <v>1.0947518321424885</v>
      </c>
      <c r="G26" s="6">
        <v>0</v>
      </c>
      <c r="H26" s="6">
        <v>3.8748125168671885</v>
      </c>
      <c r="I26" s="6">
        <v>0</v>
      </c>
      <c r="J26" s="6">
        <v>0</v>
      </c>
      <c r="K26" s="6">
        <v>14.726643842836831</v>
      </c>
      <c r="L26" s="6">
        <v>1.1255231035047872</v>
      </c>
      <c r="M26" s="6">
        <v>9.3956975652526822</v>
      </c>
      <c r="N26" s="6">
        <v>4.3689124055538651</v>
      </c>
      <c r="O26" s="6">
        <v>4.8259813295835805</v>
      </c>
      <c r="P26" s="6">
        <v>1.9308060588003562</v>
      </c>
      <c r="R26" s="1">
        <f t="shared" si="0"/>
        <v>0.54620177773103407</v>
      </c>
      <c r="S26" s="1">
        <f t="shared" si="1"/>
        <v>0.20588722489178687</v>
      </c>
      <c r="T26" s="1" t="s">
        <v>26</v>
      </c>
      <c r="U26" s="1">
        <f t="shared" si="3"/>
        <v>0.64338968916598005</v>
      </c>
      <c r="W26" s="16"/>
    </row>
    <row r="27" spans="1:23">
      <c r="A27" s="11">
        <v>7</v>
      </c>
      <c r="B27" s="6">
        <v>3.3392568537648448</v>
      </c>
      <c r="C27" s="6">
        <v>0</v>
      </c>
      <c r="D27" s="6">
        <v>0</v>
      </c>
      <c r="E27" s="6">
        <v>7.7706696318104349</v>
      </c>
      <c r="F27" s="6">
        <v>0</v>
      </c>
      <c r="G27" s="6">
        <v>0</v>
      </c>
      <c r="H27" s="6">
        <v>3.3602023955914522</v>
      </c>
      <c r="I27" s="6">
        <v>0</v>
      </c>
      <c r="J27" s="6">
        <v>0</v>
      </c>
      <c r="K27" s="6">
        <v>13.073133991055169</v>
      </c>
      <c r="L27" s="6">
        <v>1.0229072557623891</v>
      </c>
      <c r="M27" s="6">
        <v>8.0087241856878872</v>
      </c>
      <c r="N27" s="6">
        <v>3.5629038152318344</v>
      </c>
      <c r="O27" s="6">
        <v>4.0351038523481941</v>
      </c>
      <c r="P27" s="6">
        <v>1.851116701331194</v>
      </c>
      <c r="R27" s="1">
        <f t="shared" si="0"/>
        <v>0.52536001084171602</v>
      </c>
      <c r="S27" s="1">
        <f t="shared" si="1"/>
        <v>0.23221648011475887</v>
      </c>
      <c r="T27" s="1" t="s">
        <v>26</v>
      </c>
      <c r="U27" s="1">
        <f t="shared" si="3"/>
        <v>0.65976957070707076</v>
      </c>
      <c r="W27" s="16"/>
    </row>
    <row r="28" spans="1:23">
      <c r="A28" s="11">
        <v>14</v>
      </c>
      <c r="B28" s="8" t="s">
        <v>28</v>
      </c>
      <c r="C28" s="7" t="s">
        <v>27</v>
      </c>
      <c r="D28" s="7" t="s">
        <v>27</v>
      </c>
      <c r="E28" s="7" t="s">
        <v>27</v>
      </c>
      <c r="F28" s="7" t="s">
        <v>27</v>
      </c>
      <c r="G28" s="7" t="s">
        <v>27</v>
      </c>
      <c r="H28" s="7" t="s">
        <v>27</v>
      </c>
      <c r="I28" s="7" t="s">
        <v>27</v>
      </c>
      <c r="J28" s="7" t="s">
        <v>27</v>
      </c>
      <c r="K28" s="7" t="s">
        <v>27</v>
      </c>
      <c r="L28" s="7" t="s">
        <v>27</v>
      </c>
      <c r="M28" s="7" t="s">
        <v>27</v>
      </c>
      <c r="N28" s="7" t="s">
        <v>27</v>
      </c>
      <c r="O28" s="7" t="s">
        <v>27</v>
      </c>
      <c r="P28" s="7" t="s">
        <v>27</v>
      </c>
      <c r="R28" s="1" t="s">
        <v>26</v>
      </c>
      <c r="S28" s="1" t="s">
        <v>26</v>
      </c>
      <c r="T28" s="1" t="s">
        <v>26</v>
      </c>
      <c r="U28" s="1" t="s">
        <v>26</v>
      </c>
      <c r="W28" s="16"/>
    </row>
    <row r="29" spans="1:23">
      <c r="A29" s="11">
        <v>14</v>
      </c>
      <c r="B29" s="7" t="s">
        <v>28</v>
      </c>
      <c r="C29" s="7" t="s">
        <v>27</v>
      </c>
      <c r="D29" s="7" t="s">
        <v>27</v>
      </c>
      <c r="E29" s="7" t="s">
        <v>27</v>
      </c>
      <c r="F29" s="7" t="s">
        <v>27</v>
      </c>
      <c r="G29" s="7" t="s">
        <v>27</v>
      </c>
      <c r="H29" s="7" t="s">
        <v>27</v>
      </c>
      <c r="I29" s="7" t="s">
        <v>27</v>
      </c>
      <c r="J29" s="7" t="s">
        <v>27</v>
      </c>
      <c r="K29" s="7" t="s">
        <v>27</v>
      </c>
      <c r="L29" s="7" t="s">
        <v>27</v>
      </c>
      <c r="M29" s="7" t="s">
        <v>27</v>
      </c>
      <c r="N29" s="7" t="s">
        <v>27</v>
      </c>
      <c r="O29" s="7" t="s">
        <v>27</v>
      </c>
      <c r="P29" s="7" t="s">
        <v>27</v>
      </c>
      <c r="R29" s="1" t="s">
        <v>26</v>
      </c>
      <c r="S29" s="1" t="s">
        <v>26</v>
      </c>
      <c r="T29" s="1" t="s">
        <v>26</v>
      </c>
      <c r="U29" s="1" t="s">
        <v>26</v>
      </c>
      <c r="W29" s="16"/>
    </row>
    <row r="30" spans="1:23">
      <c r="A30" s="11">
        <v>30</v>
      </c>
      <c r="B30" s="6">
        <v>5.2982511358824098</v>
      </c>
      <c r="C30" s="6">
        <v>0</v>
      </c>
      <c r="D30" s="6">
        <v>0</v>
      </c>
      <c r="E30" s="6">
        <v>13.535259427321545</v>
      </c>
      <c r="F30" s="6">
        <v>0</v>
      </c>
      <c r="G30" s="6">
        <v>0</v>
      </c>
      <c r="H30" s="6">
        <v>6.0842166868852665</v>
      </c>
      <c r="I30" s="6">
        <v>-0.24488820367945982</v>
      </c>
      <c r="J30" s="6">
        <v>0</v>
      </c>
      <c r="K30" s="6">
        <v>24.345959579553497</v>
      </c>
      <c r="L30" s="6">
        <v>2.1423141029316386</v>
      </c>
      <c r="M30" s="6">
        <v>13.266246101860132</v>
      </c>
      <c r="N30" s="6">
        <v>6.1997558088074571</v>
      </c>
      <c r="O30" s="6">
        <v>7.4753177195503477</v>
      </c>
      <c r="P30" s="6">
        <v>3.3351482123851954</v>
      </c>
      <c r="R30" s="1">
        <f t="shared" si="0"/>
        <v>0.50580313520294307</v>
      </c>
      <c r="S30" s="1">
        <f t="shared" si="1"/>
        <v>0.23667031070976444</v>
      </c>
      <c r="T30" s="1" t="s">
        <v>26</v>
      </c>
      <c r="U30" s="1">
        <f t="shared" si="3"/>
        <v>0.67629582529380816</v>
      </c>
      <c r="W30" s="16"/>
    </row>
    <row r="31" spans="1:23">
      <c r="A31" s="11">
        <v>30</v>
      </c>
      <c r="B31" s="6">
        <v>6.9097941219673782</v>
      </c>
      <c r="C31" s="6">
        <v>0</v>
      </c>
      <c r="D31" s="6">
        <v>0</v>
      </c>
      <c r="E31" s="6">
        <v>16.689112097249765</v>
      </c>
      <c r="F31" s="6">
        <v>1.9749445692065917</v>
      </c>
      <c r="G31" s="6">
        <v>0</v>
      </c>
      <c r="H31" s="6">
        <v>6.8452971841882739</v>
      </c>
      <c r="I31" s="6">
        <v>0</v>
      </c>
      <c r="J31" s="6">
        <v>0</v>
      </c>
      <c r="K31" s="6">
        <v>26.769485822184265</v>
      </c>
      <c r="L31" s="6">
        <v>2.2837383025595495</v>
      </c>
      <c r="M31" s="6">
        <v>15.177963114189808</v>
      </c>
      <c r="N31" s="6">
        <v>6.785450188251045</v>
      </c>
      <c r="O31" s="6">
        <v>8.0256325876091399</v>
      </c>
      <c r="P31" s="6">
        <v>3.3656847780156958</v>
      </c>
      <c r="R31" s="1">
        <f t="shared" si="0"/>
        <v>0.53211397159456009</v>
      </c>
      <c r="S31" s="1">
        <f t="shared" si="1"/>
        <v>0.21114981769327323</v>
      </c>
      <c r="T31" s="1" t="s">
        <v>26</v>
      </c>
      <c r="U31" s="1">
        <f t="shared" si="3"/>
        <v>0.66836351770272484</v>
      </c>
      <c r="W31" s="16"/>
    </row>
    <row r="32" spans="1:23">
      <c r="A32" s="11">
        <v>91</v>
      </c>
      <c r="B32" s="6">
        <v>10.912850435663083</v>
      </c>
      <c r="C32" s="6">
        <v>0</v>
      </c>
      <c r="D32" s="6">
        <v>0</v>
      </c>
      <c r="E32" s="6">
        <v>26.449619996571531</v>
      </c>
      <c r="F32" s="6">
        <v>2.734819928715464</v>
      </c>
      <c r="G32" s="6">
        <v>0</v>
      </c>
      <c r="H32" s="6">
        <v>11.031195753458356</v>
      </c>
      <c r="I32" s="6">
        <v>1.8563813288267434</v>
      </c>
      <c r="J32" s="6">
        <v>0</v>
      </c>
      <c r="K32" s="6">
        <v>47.821967108457791</v>
      </c>
      <c r="L32" s="6">
        <v>3.634750470558747</v>
      </c>
      <c r="M32" s="6">
        <v>21.324039650408242</v>
      </c>
      <c r="N32" s="6">
        <v>9.5007444840357067</v>
      </c>
      <c r="O32" s="6">
        <v>11.158473774796239</v>
      </c>
      <c r="P32" s="6">
        <v>5.6262579316744015</v>
      </c>
      <c r="R32" s="1">
        <f t="shared" si="0"/>
        <v>0.5029709261253178</v>
      </c>
      <c r="S32" s="1">
        <f t="shared" si="1"/>
        <v>0.24323127912119583</v>
      </c>
      <c r="T32" s="1" t="s">
        <v>26</v>
      </c>
      <c r="U32" s="1">
        <f t="shared" si="3"/>
        <v>0.68246415404336036</v>
      </c>
      <c r="W32" s="16"/>
    </row>
    <row r="33" spans="1:23">
      <c r="A33" s="11">
        <v>91</v>
      </c>
      <c r="B33" s="6">
        <v>5.4279623417808027</v>
      </c>
      <c r="C33" s="6">
        <v>0</v>
      </c>
      <c r="D33" s="6">
        <v>0</v>
      </c>
      <c r="E33" s="6">
        <v>13.765409966353738</v>
      </c>
      <c r="F33" s="6">
        <v>1.7789122244371141</v>
      </c>
      <c r="G33" s="6">
        <v>0</v>
      </c>
      <c r="H33" s="6">
        <v>5.8025837036003391</v>
      </c>
      <c r="I33" s="6">
        <v>0</v>
      </c>
      <c r="J33" s="6">
        <v>0</v>
      </c>
      <c r="K33" s="6">
        <v>21.861239619643328</v>
      </c>
      <c r="L33" s="6">
        <v>1.5475266996275567</v>
      </c>
      <c r="M33" s="6">
        <v>12.456012303423586</v>
      </c>
      <c r="N33" s="6">
        <v>5.7904408920209915</v>
      </c>
      <c r="O33" s="6">
        <v>6.6612193325660494</v>
      </c>
      <c r="P33" s="6">
        <v>2.7095317489846442</v>
      </c>
      <c r="R33" s="1">
        <f t="shared" si="0"/>
        <v>0.53344967992485204</v>
      </c>
      <c r="S33" s="1">
        <f t="shared" si="1"/>
        <v>0.21671754469219881</v>
      </c>
      <c r="T33" s="1" t="s">
        <v>26</v>
      </c>
      <c r="U33" s="1">
        <f t="shared" si="3"/>
        <v>0.65344793905059584</v>
      </c>
      <c r="W33" s="16"/>
    </row>
    <row r="34" spans="1:23">
      <c r="A34" s="11">
        <v>152</v>
      </c>
      <c r="B34" s="6">
        <v>7.2807181380645085</v>
      </c>
      <c r="C34" s="6">
        <v>0</v>
      </c>
      <c r="D34" s="6">
        <v>0</v>
      </c>
      <c r="E34" s="6">
        <v>19.861875815228643</v>
      </c>
      <c r="F34" s="6">
        <v>2.2807034152774186</v>
      </c>
      <c r="G34" s="6">
        <v>0</v>
      </c>
      <c r="H34" s="6">
        <v>8.2955987578349877</v>
      </c>
      <c r="I34" s="6">
        <v>-0.12534101373411269</v>
      </c>
      <c r="J34" s="6">
        <v>0</v>
      </c>
      <c r="K34" s="6">
        <v>27.108521363074342</v>
      </c>
      <c r="L34" s="6">
        <v>2.3844514884479331</v>
      </c>
      <c r="M34" s="6">
        <v>16.265893558820643</v>
      </c>
      <c r="N34" s="6">
        <v>8.5329031194589717</v>
      </c>
      <c r="O34" s="6">
        <v>6.170003163118924</v>
      </c>
      <c r="P34" s="6">
        <v>4.1504241252416891</v>
      </c>
      <c r="R34" s="1">
        <f t="shared" si="0"/>
        <v>0.56658760153388599</v>
      </c>
      <c r="S34" s="1">
        <f t="shared" si="1"/>
        <v>0.2173313409602747</v>
      </c>
      <c r="T34" s="1" t="s">
        <v>26</v>
      </c>
      <c r="U34" s="1">
        <f t="shared" si="3"/>
        <v>0.5982206069759759</v>
      </c>
      <c r="W34" s="16"/>
    </row>
    <row r="35" spans="1:23">
      <c r="A35" s="11">
        <v>152</v>
      </c>
      <c r="B35" s="6">
        <v>6.9866976651858907</v>
      </c>
      <c r="C35" s="6">
        <v>0</v>
      </c>
      <c r="D35" s="6">
        <v>0</v>
      </c>
      <c r="E35" s="6">
        <v>18.633051482759537</v>
      </c>
      <c r="F35" s="6">
        <v>2.265687253124439</v>
      </c>
      <c r="G35" s="6">
        <v>0</v>
      </c>
      <c r="H35" s="6">
        <v>8.068709241564509</v>
      </c>
      <c r="I35" s="6">
        <v>0</v>
      </c>
      <c r="J35" s="6">
        <v>0</v>
      </c>
      <c r="K35" s="6">
        <v>34.007149471792232</v>
      </c>
      <c r="L35" s="6">
        <v>2.9444318074971343</v>
      </c>
      <c r="M35" s="6">
        <v>18.74788087099645</v>
      </c>
      <c r="N35" s="6">
        <v>9.7265350091983276</v>
      </c>
      <c r="O35" s="6">
        <v>6.6755234782872979</v>
      </c>
      <c r="P35" s="6">
        <v>3.8975056248925593</v>
      </c>
      <c r="R35" s="1">
        <f t="shared" si="0"/>
        <v>0.49764614653482947</v>
      </c>
      <c r="S35" s="1">
        <f t="shared" si="1"/>
        <v>0.22441665897900367</v>
      </c>
      <c r="T35" s="1" t="s">
        <v>26</v>
      </c>
      <c r="U35" s="1">
        <f t="shared" si="3"/>
        <v>0.58154634673285976</v>
      </c>
      <c r="W35" s="16"/>
    </row>
    <row r="38" spans="1:23">
      <c r="B38" t="s">
        <v>30</v>
      </c>
    </row>
    <row r="39" spans="1:23">
      <c r="B39" t="s">
        <v>29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Ocean water</vt:lpstr>
      <vt:lpstr>Control</vt:lpstr>
      <vt:lpstr>SPM</vt:lpstr>
      <vt:lpstr>River water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Francien Petere</dc:creator>
  <cp:lastModifiedBy>Francien Petere</cp:lastModifiedBy>
  <dcterms:created xsi:type="dcterms:W3CDTF">2014-06-23T07:44:32Z</dcterms:created>
  <dcterms:modified xsi:type="dcterms:W3CDTF">2014-11-16T10:54:42Z</dcterms:modified>
</cp:coreProperties>
</file>