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_atanga/Documents/Original/Incubation/Resubmission 09.2023/Comments2024/Repository/Raw_Data/"/>
    </mc:Choice>
  </mc:AlternateContent>
  <xr:revisionPtr revIDLastSave="0" documentId="13_ncr:1_{83E8CC68-EA26-E84F-AC0F-AFBA9539F73B}" xr6:coauthVersionLast="47" xr6:coauthVersionMax="47" xr10:uidLastSave="{00000000-0000-0000-0000-000000000000}"/>
  <bookViews>
    <workbookView xWindow="7100" yWindow="0" windowWidth="21700" windowHeight="18000" xr2:uid="{D471630A-67FE-714C-9953-D776CE9D8C01}"/>
  </bookViews>
  <sheets>
    <sheet name="Lab"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X3" i="3" l="1"/>
  <c r="X6" i="3"/>
  <c r="X10" i="3"/>
  <c r="X14" i="3"/>
  <c r="X19" i="3"/>
  <c r="X22" i="3"/>
  <c r="X29" i="3"/>
  <c r="X34" i="3"/>
  <c r="X39" i="3"/>
  <c r="X44" i="3"/>
  <c r="X49" i="3"/>
  <c r="X54" i="3"/>
  <c r="X58" i="3"/>
  <c r="X69" i="3"/>
  <c r="X63" i="3"/>
  <c r="X73" i="3"/>
  <c r="W6" i="3"/>
  <c r="V30" i="3"/>
  <c r="V31" i="3"/>
  <c r="V32" i="3"/>
  <c r="V33" i="3"/>
  <c r="V34" i="3"/>
  <c r="V35" i="3"/>
  <c r="V36" i="3"/>
  <c r="V37" i="3"/>
  <c r="V39" i="3"/>
  <c r="W39" i="3" s="1"/>
  <c r="V40" i="3"/>
  <c r="V41" i="3"/>
  <c r="V42" i="3"/>
  <c r="V43" i="3"/>
  <c r="V44" i="3"/>
  <c r="V45" i="3"/>
  <c r="V46" i="3"/>
  <c r="V47" i="3"/>
  <c r="V49" i="3"/>
  <c r="V50" i="3"/>
  <c r="V51" i="3"/>
  <c r="V52" i="3"/>
  <c r="V53" i="3"/>
  <c r="W49" i="3" s="1"/>
  <c r="V54" i="3"/>
  <c r="V55" i="3"/>
  <c r="V56" i="3"/>
  <c r="V58" i="3"/>
  <c r="V59" i="3"/>
  <c r="V60" i="3"/>
  <c r="V61" i="3"/>
  <c r="V62" i="3"/>
  <c r="W58" i="3" s="1"/>
  <c r="V63" i="3"/>
  <c r="V64" i="3"/>
  <c r="V65" i="3"/>
  <c r="V66" i="3"/>
  <c r="V67" i="3"/>
  <c r="V69" i="3"/>
  <c r="V70" i="3"/>
  <c r="V71" i="3"/>
  <c r="V72" i="3"/>
  <c r="V73" i="3"/>
  <c r="V74" i="3"/>
  <c r="V75" i="3"/>
  <c r="V76" i="3"/>
  <c r="V77" i="3"/>
  <c r="V19" i="3"/>
  <c r="V20" i="3"/>
  <c r="V21" i="3"/>
  <c r="V22" i="3"/>
  <c r="V23" i="3"/>
  <c r="V24" i="3"/>
  <c r="V25" i="3"/>
  <c r="V26" i="3"/>
  <c r="V27" i="3"/>
  <c r="V29" i="3"/>
  <c r="W29" i="3" s="1"/>
  <c r="V17" i="3"/>
  <c r="W19" i="3" l="1"/>
  <c r="W69" i="3"/>
  <c r="W63" i="3"/>
  <c r="W44" i="3"/>
  <c r="W34" i="3"/>
  <c r="W22" i="3"/>
  <c r="W73" i="3"/>
  <c r="W54" i="3"/>
  <c r="V4" i="3" l="1"/>
  <c r="V5" i="3"/>
  <c r="V6" i="3"/>
  <c r="V7" i="3"/>
  <c r="V8" i="3"/>
  <c r="V9" i="3"/>
  <c r="V10" i="3"/>
  <c r="V11" i="3"/>
  <c r="V12" i="3"/>
  <c r="V13" i="3"/>
  <c r="V14" i="3"/>
  <c r="V15" i="3"/>
  <c r="V16" i="3"/>
  <c r="V3" i="3"/>
  <c r="W10" i="3" l="1"/>
  <c r="W3" i="3"/>
  <c r="W1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O49" authorId="0" shapeId="0" xr:uid="{F77FB27A-B76D-8941-B668-0136956F5584}">
      <text>
        <r>
          <rPr>
            <b/>
            <sz val="10"/>
            <color rgb="FF000000"/>
            <rFont val="Tahoma"/>
            <family val="2"/>
          </rPr>
          <t>Microsoft Office User:</t>
        </r>
        <r>
          <rPr>
            <sz val="10"/>
            <color rgb="FF000000"/>
            <rFont val="Tahoma"/>
            <family val="2"/>
          </rPr>
          <t xml:space="preserve">
</t>
        </r>
        <r>
          <rPr>
            <sz val="10"/>
            <color rgb="FF000000"/>
            <rFont val="Tahoma"/>
            <family val="2"/>
          </rPr>
          <t>According to Ines, these values are not reliable since the method of the lab is not designed for high amounts of C. Even so, the values provided by her were taken and corrected considering the Cinorg given by Guohua.</t>
        </r>
      </text>
    </comment>
  </commentList>
</comments>
</file>

<file path=xl/sharedStrings.xml><?xml version="1.0" encoding="utf-8"?>
<sst xmlns="http://schemas.openxmlformats.org/spreadsheetml/2006/main" count="103" uniqueCount="102">
  <si>
    <t>TT-1-20-95</t>
  </si>
  <si>
    <t>TT-3-20-95</t>
  </si>
  <si>
    <t>TT-4-20-95</t>
  </si>
  <si>
    <t>TT-1-20-60</t>
  </si>
  <si>
    <t>TT-2-20-60</t>
  </si>
  <si>
    <t>TT-3-20-60</t>
  </si>
  <si>
    <t>TT-4-20-60</t>
  </si>
  <si>
    <t>TT-1-15-95</t>
  </si>
  <si>
    <t>TT-2-15-95</t>
  </si>
  <si>
    <t>TT-3-15-95</t>
  </si>
  <si>
    <t>TT-4-15-95</t>
  </si>
  <si>
    <t>TT-1-15-60</t>
  </si>
  <si>
    <t>TT-2-15-60</t>
  </si>
  <si>
    <t>TT-3-15-60</t>
  </si>
  <si>
    <t>TT-4-15-60</t>
  </si>
  <si>
    <t>TT-Blank-20</t>
  </si>
  <si>
    <t>Ntotal (average from 5 samples) %</t>
  </si>
  <si>
    <t>Corg-total (average from 5 samples) %</t>
  </si>
  <si>
    <t>Db (bulk density) taken from Mina</t>
  </si>
  <si>
    <t>Set 1</t>
  </si>
  <si>
    <t>Set 2</t>
  </si>
  <si>
    <t>TT-1-10-95</t>
  </si>
  <si>
    <t>TT-3-10-95</t>
  </si>
  <si>
    <t>TT-5-10-95</t>
  </si>
  <si>
    <t>TT-1-10-60</t>
  </si>
  <si>
    <t>TT-2-10-60</t>
  </si>
  <si>
    <t>TT-3-10-60</t>
  </si>
  <si>
    <t>TT-4-10-60</t>
  </si>
  <si>
    <t>TT-5-10-60</t>
  </si>
  <si>
    <t>TT-6-10-60</t>
  </si>
  <si>
    <t>TT-Blank-10</t>
  </si>
  <si>
    <t>TT-1-5-95</t>
  </si>
  <si>
    <t>TT-2-5-95</t>
  </si>
  <si>
    <t>TT-3-5-95</t>
  </si>
  <si>
    <t>TT-4-5-95</t>
  </si>
  <si>
    <t>TT-5-5-95</t>
  </si>
  <si>
    <t>TT-1-5-60</t>
  </si>
  <si>
    <t>TT-3-5-60</t>
  </si>
  <si>
    <t>TT-4-5-60</t>
  </si>
  <si>
    <t>TT-Blank-5</t>
  </si>
  <si>
    <t>TT-5-5-60</t>
  </si>
  <si>
    <t>Ctotal (average from 5 samples) %</t>
  </si>
  <si>
    <t>Cinorg-total (average from 5 samples) %</t>
  </si>
  <si>
    <t>Ctotal (bulk each sample) %</t>
  </si>
  <si>
    <t>Corg-total (bulk each sample) %</t>
  </si>
  <si>
    <t>Cinorg-total (bulk each sample) %</t>
  </si>
  <si>
    <t>Ntotal (bulk each sample) %</t>
  </si>
  <si>
    <t>Peat-1-20-95</t>
  </si>
  <si>
    <t>Peat-2-20-95</t>
  </si>
  <si>
    <t>Peat-3-20-95</t>
  </si>
  <si>
    <t>Peat-4-20-95</t>
  </si>
  <si>
    <t>Peat-5-20-95</t>
  </si>
  <si>
    <t>Peat-2-20-60</t>
  </si>
  <si>
    <t>Peat-3-20-60</t>
  </si>
  <si>
    <t>Peat-4-20-60</t>
  </si>
  <si>
    <t>Peat-5-20-60</t>
  </si>
  <si>
    <t>Peat-Blank-20</t>
  </si>
  <si>
    <t>Peat-1-15-95</t>
  </si>
  <si>
    <t>Peat-2-15-95</t>
  </si>
  <si>
    <t>Peat-3-15-95</t>
  </si>
  <si>
    <t>Peat-4-15-95</t>
  </si>
  <si>
    <t>Peat-5-15-95</t>
  </si>
  <si>
    <t>Peat-1-15-60</t>
  </si>
  <si>
    <t>Peat-3-15-60</t>
  </si>
  <si>
    <t>Peat-4-15-60</t>
  </si>
  <si>
    <t>Peat-Blank-15</t>
  </si>
  <si>
    <t>Set 3</t>
  </si>
  <si>
    <t>Peat-1-10-95</t>
  </si>
  <si>
    <t>Peat-2-10-95</t>
  </si>
  <si>
    <t>Peat-3-10-95</t>
  </si>
  <si>
    <t>Peat-4-10-95</t>
  </si>
  <si>
    <t>Peat-5-10-95</t>
  </si>
  <si>
    <t>Peat-1-10-60</t>
  </si>
  <si>
    <t>Peat2-10-60</t>
  </si>
  <si>
    <t>Peat-3-10-60</t>
  </si>
  <si>
    <t>Peat-4-10-60</t>
  </si>
  <si>
    <t>Peat-5-10-60</t>
  </si>
  <si>
    <t>Peat-1-5-95</t>
  </si>
  <si>
    <t>Peat-2-5-95</t>
  </si>
  <si>
    <t>Peat-4-5-95</t>
  </si>
  <si>
    <t>Peat-5-5-95</t>
  </si>
  <si>
    <t>Peat-1-5-60</t>
  </si>
  <si>
    <t>Peat-2-5-60</t>
  </si>
  <si>
    <t>Peat-3-5-60</t>
  </si>
  <si>
    <t>Peat-4-5-60</t>
  </si>
  <si>
    <t>Peat-5-5-60</t>
  </si>
  <si>
    <t>Peat-Blank-5</t>
  </si>
  <si>
    <t>Set 4</t>
  </si>
  <si>
    <t xml:space="preserve">∆14CO2  (‰) gas </t>
  </si>
  <si>
    <t xml:space="preserve">∆14C  (‰) bulk soil </t>
  </si>
  <si>
    <t>temperature</t>
  </si>
  <si>
    <t>moisture</t>
  </si>
  <si>
    <t>Pre-incubation</t>
  </si>
  <si>
    <t>Post-incubation</t>
  </si>
  <si>
    <t>Incubation duration (day)</t>
  </si>
  <si>
    <t>∆14C  (‰) bulk soil (averaged from 5 measurements in each ecosystem)</t>
  </si>
  <si>
    <t>Days flux</t>
  </si>
  <si>
    <t xml:space="preserve"> CO2 respiration (mg CO2/g soil/day)</t>
  </si>
  <si>
    <t>Incubated g soil</t>
  </si>
  <si>
    <t xml:space="preserve"> CO2 respiration (mg CO2/day)</t>
  </si>
  <si>
    <t>sigma</t>
  </si>
  <si>
    <t xml:space="preserve"> Mean CO2 respiration (mg CO2/g soil/day)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</si>
</sst>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2"/>
      <color theme="1"/>
      <name val="Calibri"/>
      <family val="2"/>
      <scheme val="minor"/>
    </font>
    <font>
      <sz val="12"/>
      <color rgb="FF000000"/>
      <name val="Calibri"/>
      <family val="2"/>
      <scheme val="minor"/>
    </font>
    <font>
      <sz val="10"/>
      <color rgb="FF000000"/>
      <name val="Tahoma"/>
      <family val="2"/>
    </font>
    <font>
      <b/>
      <sz val="10"/>
      <color rgb="FF000000"/>
      <name val="Tahoma"/>
      <family val="2"/>
    </font>
  </fonts>
  <fills count="2">
    <fill>
      <patternFill patternType="none"/>
    </fill>
    <fill>
      <patternFill patternType="gray125"/>
    </fill>
  </fills>
  <borders count="10">
    <border>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37">
    <xf numFmtId="0" fontId="0" fillId="0" borderId="0" xfId="0"/>
    <xf numFmtId="0" fontId="0" fillId="0" borderId="0" xfId="0" applyAlignment="1">
      <alignment horizontal="center"/>
    </xf>
    <xf numFmtId="2" fontId="1" fillId="0" borderId="0" xfId="0" applyNumberFormat="1" applyFont="1" applyAlignment="1">
      <alignment horizontal="center"/>
    </xf>
    <xf numFmtId="164" fontId="0" fillId="0" borderId="0" xfId="0" applyNumberFormat="1" applyAlignment="1">
      <alignment horizontal="center" vertical="center"/>
    </xf>
    <xf numFmtId="0" fontId="0" fillId="0" borderId="1" xfId="0" applyBorder="1" applyAlignment="1">
      <alignment horizontal="center"/>
    </xf>
    <xf numFmtId="0" fontId="0" fillId="0" borderId="2" xfId="0" applyBorder="1" applyAlignment="1">
      <alignment horizontal="center"/>
    </xf>
    <xf numFmtId="2" fontId="0" fillId="0" borderId="0" xfId="0" applyNumberFormat="1" applyAlignment="1">
      <alignment horizontal="center"/>
    </xf>
    <xf numFmtId="164" fontId="0" fillId="0" borderId="0" xfId="0" applyNumberFormat="1" applyAlignment="1">
      <alignment horizontal="center"/>
    </xf>
    <xf numFmtId="2" fontId="0" fillId="0" borderId="0" xfId="0" applyNumberFormat="1" applyAlignment="1">
      <alignment horizontal="center" vertical="center" wrapText="1"/>
    </xf>
    <xf numFmtId="164" fontId="0" fillId="0" borderId="0" xfId="0" applyNumberFormat="1" applyAlignment="1">
      <alignment horizontal="center" vertical="center" wrapText="1"/>
    </xf>
    <xf numFmtId="2" fontId="0" fillId="0" borderId="1" xfId="0" applyNumberFormat="1" applyBorder="1" applyAlignment="1">
      <alignment horizontal="center"/>
    </xf>
    <xf numFmtId="2" fontId="0" fillId="0" borderId="0" xfId="0" applyNumberFormat="1" applyAlignment="1">
      <alignment horizontal="center" vertical="center"/>
    </xf>
    <xf numFmtId="2" fontId="0" fillId="0" borderId="1" xfId="0" applyNumberFormat="1" applyBorder="1" applyAlignment="1">
      <alignment horizontal="center" vertical="center"/>
    </xf>
    <xf numFmtId="164" fontId="0" fillId="0" borderId="1" xfId="0" applyNumberFormat="1" applyBorder="1" applyAlignment="1">
      <alignment horizontal="center"/>
    </xf>
    <xf numFmtId="2" fontId="0" fillId="0" borderId="1" xfId="0" applyNumberFormat="1" applyBorder="1" applyAlignment="1">
      <alignment horizontal="center" vertical="center" wrapText="1"/>
    </xf>
    <xf numFmtId="2" fontId="0" fillId="0" borderId="2" xfId="0" applyNumberFormat="1" applyBorder="1" applyAlignment="1">
      <alignment horizontal="center"/>
    </xf>
    <xf numFmtId="2" fontId="0" fillId="0" borderId="2" xfId="0" applyNumberFormat="1" applyBorder="1" applyAlignment="1">
      <alignment horizontal="center" vertical="center"/>
    </xf>
    <xf numFmtId="2" fontId="0" fillId="0" borderId="2" xfId="0" applyNumberFormat="1" applyBorder="1" applyAlignment="1">
      <alignment horizontal="center" vertical="center" wrapText="1"/>
    </xf>
    <xf numFmtId="164" fontId="0" fillId="0" borderId="2" xfId="0" applyNumberFormat="1" applyBorder="1" applyAlignment="1">
      <alignment horizontal="center"/>
    </xf>
    <xf numFmtId="164" fontId="0" fillId="0" borderId="2" xfId="0" applyNumberFormat="1" applyBorder="1" applyAlignment="1">
      <alignment horizontal="center" wrapText="1"/>
    </xf>
    <xf numFmtId="164" fontId="1" fillId="0" borderId="1" xfId="0" applyNumberFormat="1" applyFont="1" applyBorder="1" applyAlignment="1">
      <alignment horizontal="center"/>
    </xf>
    <xf numFmtId="164" fontId="1" fillId="0" borderId="0" xfId="0" applyNumberFormat="1" applyFont="1" applyAlignment="1">
      <alignment horizontal="center"/>
    </xf>
    <xf numFmtId="164" fontId="1" fillId="0" borderId="2" xfId="0" applyNumberFormat="1" applyFont="1" applyBorder="1" applyAlignment="1">
      <alignment horizontal="center"/>
    </xf>
    <xf numFmtId="164" fontId="0" fillId="0" borderId="3" xfId="0" applyNumberFormat="1" applyBorder="1" applyAlignment="1">
      <alignment horizontal="center" vertical="center"/>
    </xf>
    <xf numFmtId="164" fontId="1" fillId="0" borderId="3" xfId="0" applyNumberFormat="1" applyFont="1" applyBorder="1" applyAlignment="1">
      <alignment horizontal="center" vertical="center"/>
    </xf>
    <xf numFmtId="164" fontId="0" fillId="0" borderId="3" xfId="0" applyNumberFormat="1" applyBorder="1" applyAlignment="1">
      <alignment horizontal="center" vertical="center"/>
    </xf>
    <xf numFmtId="164" fontId="0" fillId="0" borderId="3" xfId="0" applyNumberFormat="1" applyBorder="1" applyAlignment="1">
      <alignment horizontal="center" vertical="center" wrapText="1"/>
    </xf>
    <xf numFmtId="164" fontId="0" fillId="0" borderId="7" xfId="0" applyNumberFormat="1" applyBorder="1" applyAlignment="1">
      <alignment horizontal="center" vertical="center"/>
    </xf>
    <xf numFmtId="164" fontId="0" fillId="0" borderId="8" xfId="0" applyNumberFormat="1" applyBorder="1" applyAlignment="1">
      <alignment horizontal="center" vertical="center"/>
    </xf>
    <xf numFmtId="164" fontId="0" fillId="0" borderId="9" xfId="0" applyNumberFormat="1" applyBorder="1" applyAlignment="1">
      <alignment horizontal="center" vertical="center"/>
    </xf>
    <xf numFmtId="164" fontId="0" fillId="0" borderId="4" xfId="0" applyNumberFormat="1" applyBorder="1" applyAlignment="1">
      <alignment horizontal="center" vertical="center"/>
    </xf>
    <xf numFmtId="164" fontId="0" fillId="0" borderId="5" xfId="0" applyNumberFormat="1" applyBorder="1" applyAlignment="1">
      <alignment horizontal="center" vertical="center"/>
    </xf>
    <xf numFmtId="164" fontId="0" fillId="0" borderId="6" xfId="0" applyNumberFormat="1" applyBorder="1" applyAlignment="1">
      <alignment horizontal="center" vertical="center"/>
    </xf>
    <xf numFmtId="164" fontId="1" fillId="0" borderId="3" xfId="0" applyNumberFormat="1" applyFont="1" applyBorder="1" applyAlignment="1">
      <alignment horizontal="center" vertical="center"/>
    </xf>
    <xf numFmtId="0" fontId="0" fillId="0" borderId="0" xfId="0" applyAlignment="1">
      <alignment horizontal="center" wrapText="1"/>
    </xf>
    <xf numFmtId="2" fontId="0" fillId="0" borderId="0" xfId="0" applyNumberFormat="1" applyAlignment="1">
      <alignment horizontal="center" vertical="center"/>
    </xf>
    <xf numFmtId="2" fontId="0" fillId="0" borderId="0" xfId="0" applyNumberForma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214EF-C761-E64F-8759-618C71A2B8FE}">
  <dimension ref="A1:X78"/>
  <sheetViews>
    <sheetView tabSelected="1" topLeftCell="A16" zoomScale="88" workbookViewId="0">
      <pane xSplit="1" topLeftCell="L1" activePane="topRight" state="frozen"/>
      <selection pane="topRight" activeCell="X39" sqref="X39:X43"/>
    </sheetView>
  </sheetViews>
  <sheetFormatPr baseColWidth="10" defaultRowHeight="16" x14ac:dyDescent="0.2"/>
  <cols>
    <col min="1" max="1" width="15.1640625" style="1" customWidth="1"/>
    <col min="2" max="5" width="10.83203125" style="1"/>
    <col min="6" max="7" width="10.83203125" style="6"/>
    <col min="8" max="18" width="10.83203125" style="1"/>
    <col min="19" max="19" width="10.83203125" style="7"/>
    <col min="20" max="20" width="8.5" style="7" bestFit="1" customWidth="1"/>
    <col min="21" max="22" width="10.83203125" style="7"/>
    <col min="23" max="24" width="10.83203125" style="3"/>
    <col min="25" max="16384" width="10.83203125" style="1"/>
  </cols>
  <sheetData>
    <row r="1" spans="1:24" ht="16" customHeight="1" x14ac:dyDescent="0.2">
      <c r="G1" s="34" t="s">
        <v>92</v>
      </c>
      <c r="H1" s="34"/>
      <c r="I1" s="34"/>
      <c r="J1" s="34"/>
      <c r="K1" s="34"/>
      <c r="L1" s="34" t="s">
        <v>93</v>
      </c>
      <c r="M1" s="34"/>
      <c r="N1" s="34"/>
      <c r="O1" s="34"/>
    </row>
    <row r="2" spans="1:24" ht="136" x14ac:dyDescent="0.2">
      <c r="A2" s="8"/>
      <c r="B2" s="8"/>
      <c r="C2" s="8" t="s">
        <v>90</v>
      </c>
      <c r="D2" s="8" t="s">
        <v>91</v>
      </c>
      <c r="E2" s="8" t="s">
        <v>18</v>
      </c>
      <c r="F2" s="8" t="s">
        <v>94</v>
      </c>
      <c r="G2" s="8" t="s">
        <v>95</v>
      </c>
      <c r="H2" s="8" t="s">
        <v>41</v>
      </c>
      <c r="I2" s="8" t="s">
        <v>17</v>
      </c>
      <c r="J2" s="8" t="s">
        <v>42</v>
      </c>
      <c r="K2" s="8" t="s">
        <v>16</v>
      </c>
      <c r="L2" s="8" t="s">
        <v>43</v>
      </c>
      <c r="M2" s="8" t="s">
        <v>44</v>
      </c>
      <c r="N2" s="8" t="s">
        <v>45</v>
      </c>
      <c r="O2" s="8" t="s">
        <v>46</v>
      </c>
      <c r="P2" s="8" t="s">
        <v>88</v>
      </c>
      <c r="Q2" s="8" t="s">
        <v>89</v>
      </c>
      <c r="S2" s="9" t="s">
        <v>98</v>
      </c>
      <c r="T2" s="9" t="s">
        <v>96</v>
      </c>
      <c r="U2" s="9" t="s">
        <v>99</v>
      </c>
      <c r="V2" s="9" t="s">
        <v>97</v>
      </c>
      <c r="W2" s="9" t="s">
        <v>101</v>
      </c>
      <c r="X2" s="9" t="s">
        <v>100</v>
      </c>
    </row>
    <row r="3" spans="1:24" s="4" customFormat="1" x14ac:dyDescent="0.2">
      <c r="A3" s="10" t="s">
        <v>0</v>
      </c>
      <c r="B3" s="35" t="s">
        <v>19</v>
      </c>
      <c r="C3" s="12">
        <v>20</v>
      </c>
      <c r="D3" s="12">
        <v>95</v>
      </c>
      <c r="E3" s="10">
        <v>1.3</v>
      </c>
      <c r="F3" s="10">
        <v>19</v>
      </c>
      <c r="G3" s="10">
        <v>-55.52</v>
      </c>
      <c r="H3" s="10">
        <v>3.16</v>
      </c>
      <c r="I3" s="10">
        <v>3.12</v>
      </c>
      <c r="J3" s="10">
        <v>0.05</v>
      </c>
      <c r="K3" s="10">
        <v>0.26</v>
      </c>
      <c r="L3" s="10">
        <v>4.17</v>
      </c>
      <c r="M3" s="10">
        <v>4.1095867391212328</v>
      </c>
      <c r="N3" s="10">
        <v>6.1699431721977643E-2</v>
      </c>
      <c r="O3" s="10">
        <v>0.28624490454622414</v>
      </c>
      <c r="P3" s="10">
        <v>56.8</v>
      </c>
      <c r="Q3" s="10">
        <v>46.7</v>
      </c>
      <c r="S3" s="20">
        <v>11.112</v>
      </c>
      <c r="T3" s="13">
        <v>19.0625</v>
      </c>
      <c r="U3" s="13">
        <v>0.41936873798084862</v>
      </c>
      <c r="V3" s="7">
        <f>U3/S3</f>
        <v>3.7740167204899984E-2</v>
      </c>
      <c r="W3" s="30">
        <f>AVERAGE(V3:V5)</f>
        <v>4.3610027193468105E-2</v>
      </c>
      <c r="X3" s="27">
        <f>STDEV(V3:V5)</f>
        <v>8.5170720940216122E-3</v>
      </c>
    </row>
    <row r="4" spans="1:24" x14ac:dyDescent="0.2">
      <c r="A4" s="6" t="s">
        <v>1</v>
      </c>
      <c r="B4" s="35"/>
      <c r="C4" s="11">
        <v>20</v>
      </c>
      <c r="D4" s="11">
        <v>95</v>
      </c>
      <c r="E4" s="6">
        <v>1.3</v>
      </c>
      <c r="F4" s="6">
        <v>32</v>
      </c>
      <c r="G4" s="6">
        <v>-55.52</v>
      </c>
      <c r="H4" s="6">
        <v>3.16</v>
      </c>
      <c r="I4" s="6">
        <v>3.12</v>
      </c>
      <c r="J4" s="6">
        <v>0.05</v>
      </c>
      <c r="K4" s="6">
        <v>0.26</v>
      </c>
      <c r="L4" s="6">
        <v>4.8099999999999996</v>
      </c>
      <c r="M4" s="6">
        <v>4.7681026195592802</v>
      </c>
      <c r="N4" s="6">
        <v>4.6537814661516422E-2</v>
      </c>
      <c r="O4" s="6">
        <v>0.32070624451523272</v>
      </c>
      <c r="P4" s="6">
        <v>53.6</v>
      </c>
      <c r="Q4" s="6">
        <v>51.7</v>
      </c>
      <c r="S4" s="21">
        <v>10.593999999999999</v>
      </c>
      <c r="T4" s="7">
        <v>19.0625</v>
      </c>
      <c r="U4" s="7">
        <v>0.56549319903906681</v>
      </c>
      <c r="V4" s="7">
        <f t="shared" ref="V4:V16" si="0">U4/S4</f>
        <v>5.3378629322169795E-2</v>
      </c>
      <c r="W4" s="31"/>
      <c r="X4" s="28"/>
    </row>
    <row r="5" spans="1:24" x14ac:dyDescent="0.2">
      <c r="A5" s="6" t="s">
        <v>2</v>
      </c>
      <c r="B5" s="35"/>
      <c r="C5" s="11">
        <v>20</v>
      </c>
      <c r="D5" s="11">
        <v>95</v>
      </c>
      <c r="E5" s="6">
        <v>1.3</v>
      </c>
      <c r="F5" s="6">
        <v>19</v>
      </c>
      <c r="G5" s="6">
        <v>-55.52</v>
      </c>
      <c r="H5" s="6">
        <v>3.16</v>
      </c>
      <c r="I5" s="6">
        <v>3.12</v>
      </c>
      <c r="J5" s="6">
        <v>0.05</v>
      </c>
      <c r="K5" s="6">
        <v>0.26</v>
      </c>
      <c r="L5" s="6">
        <v>4.5999999999999996</v>
      </c>
      <c r="M5" s="6">
        <v>4.5680238254000836</v>
      </c>
      <c r="N5" s="6">
        <v>3.6390541649569161E-2</v>
      </c>
      <c r="O5" s="6">
        <v>0.29718942347148147</v>
      </c>
      <c r="P5" s="6">
        <v>56.9</v>
      </c>
      <c r="Q5" s="6">
        <v>69.2</v>
      </c>
      <c r="S5" s="21">
        <v>12.192</v>
      </c>
      <c r="T5" s="7">
        <v>19.0625</v>
      </c>
      <c r="U5" s="7">
        <v>0.4841599873702549</v>
      </c>
      <c r="V5" s="7">
        <f t="shared" si="0"/>
        <v>3.9711285053334558E-2</v>
      </c>
      <c r="W5" s="32"/>
      <c r="X5" s="29"/>
    </row>
    <row r="6" spans="1:24" s="4" customFormat="1" x14ac:dyDescent="0.2">
      <c r="A6" s="10" t="s">
        <v>3</v>
      </c>
      <c r="B6" s="35"/>
      <c r="C6" s="12">
        <v>20</v>
      </c>
      <c r="D6" s="14">
        <v>60</v>
      </c>
      <c r="E6" s="10">
        <v>1.3</v>
      </c>
      <c r="F6" s="10">
        <v>19</v>
      </c>
      <c r="G6" s="10">
        <v>-55.52</v>
      </c>
      <c r="H6" s="10">
        <v>3.16</v>
      </c>
      <c r="I6" s="10">
        <v>3.12</v>
      </c>
      <c r="J6" s="10">
        <v>0.05</v>
      </c>
      <c r="K6" s="10">
        <v>0.26</v>
      </c>
      <c r="L6" s="10">
        <v>4.0999999999999996</v>
      </c>
      <c r="M6" s="10">
        <v>4.0631179090266887</v>
      </c>
      <c r="N6" s="10">
        <v>3.743410424153075E-2</v>
      </c>
      <c r="O6" s="10">
        <v>0.294414171196904</v>
      </c>
      <c r="P6" s="10">
        <v>51.8</v>
      </c>
      <c r="Q6" s="10">
        <v>35.9</v>
      </c>
      <c r="S6" s="20">
        <v>11.853999999999999</v>
      </c>
      <c r="T6" s="13">
        <v>18.916666666671517</v>
      </c>
      <c r="U6" s="13">
        <v>0.33143907249606663</v>
      </c>
      <c r="V6" s="7">
        <f t="shared" si="0"/>
        <v>2.7960103973010516E-2</v>
      </c>
      <c r="W6" s="30">
        <f>AVERAGE(V6:V9)</f>
        <v>2.7923589249328497E-2</v>
      </c>
      <c r="X6" s="27">
        <f>STDEV(V6:V9)</f>
        <v>2.5320999253712344E-3</v>
      </c>
    </row>
    <row r="7" spans="1:24" x14ac:dyDescent="0.2">
      <c r="A7" s="6" t="s">
        <v>4</v>
      </c>
      <c r="B7" s="35"/>
      <c r="C7" s="11">
        <v>20</v>
      </c>
      <c r="D7" s="8">
        <v>60</v>
      </c>
      <c r="E7" s="6">
        <v>1.3</v>
      </c>
      <c r="F7" s="6">
        <v>19</v>
      </c>
      <c r="G7" s="6">
        <v>-55.52</v>
      </c>
      <c r="H7" s="6">
        <v>3.16</v>
      </c>
      <c r="I7" s="6">
        <v>3.12</v>
      </c>
      <c r="J7" s="6">
        <v>0.05</v>
      </c>
      <c r="K7" s="6">
        <v>0.26</v>
      </c>
      <c r="L7" s="6">
        <v>3.88</v>
      </c>
      <c r="M7" s="6">
        <v>3.8454515600137946</v>
      </c>
      <c r="N7" s="6">
        <v>3.2365715392015104E-2</v>
      </c>
      <c r="O7" s="6">
        <v>0.2842114382861326</v>
      </c>
      <c r="P7" s="6">
        <v>29.9</v>
      </c>
      <c r="Q7" s="6">
        <v>27.6</v>
      </c>
      <c r="S7" s="21">
        <v>11.882</v>
      </c>
      <c r="T7" s="7">
        <v>18.916666666671517</v>
      </c>
      <c r="U7" s="7">
        <v>0.29601935309606037</v>
      </c>
      <c r="V7" s="7">
        <f t="shared" si="0"/>
        <v>2.4913259812831205E-2</v>
      </c>
      <c r="W7" s="31"/>
      <c r="X7" s="28"/>
    </row>
    <row r="8" spans="1:24" x14ac:dyDescent="0.2">
      <c r="A8" s="6" t="s">
        <v>5</v>
      </c>
      <c r="B8" s="35"/>
      <c r="C8" s="11">
        <v>20</v>
      </c>
      <c r="D8" s="8">
        <v>60</v>
      </c>
      <c r="E8" s="6">
        <v>1.3</v>
      </c>
      <c r="F8" s="6">
        <v>19</v>
      </c>
      <c r="G8" s="6">
        <v>-55.52</v>
      </c>
      <c r="H8" s="6">
        <v>3.16</v>
      </c>
      <c r="I8" s="6">
        <v>3.12</v>
      </c>
      <c r="J8" s="6">
        <v>0.05</v>
      </c>
      <c r="K8" s="6">
        <v>0.26</v>
      </c>
      <c r="L8" s="6">
        <v>4.07</v>
      </c>
      <c r="M8" s="6">
        <v>4.0383716967476122</v>
      </c>
      <c r="N8" s="6">
        <v>3.2347407833773115E-2</v>
      </c>
      <c r="O8" s="6">
        <v>0.29517009648317966</v>
      </c>
      <c r="P8" s="6">
        <v>24.5</v>
      </c>
      <c r="Q8" s="6">
        <v>38.700000000000003</v>
      </c>
      <c r="S8" s="21">
        <v>11.784000000000001</v>
      </c>
      <c r="T8" s="7">
        <v>18.916666666671517</v>
      </c>
      <c r="U8" s="7">
        <v>0.3665529701430118</v>
      </c>
      <c r="V8" s="7">
        <f t="shared" si="0"/>
        <v>3.1105988640785114E-2</v>
      </c>
      <c r="W8" s="31"/>
      <c r="X8" s="28"/>
    </row>
    <row r="9" spans="1:24" s="5" customFormat="1" x14ac:dyDescent="0.2">
      <c r="A9" s="15" t="s">
        <v>6</v>
      </c>
      <c r="B9" s="35"/>
      <c r="C9" s="16">
        <v>20</v>
      </c>
      <c r="D9" s="17">
        <v>60</v>
      </c>
      <c r="E9" s="15">
        <v>1.3</v>
      </c>
      <c r="F9" s="15">
        <v>19</v>
      </c>
      <c r="G9" s="15">
        <v>-55.52</v>
      </c>
      <c r="H9" s="15">
        <v>3.16</v>
      </c>
      <c r="I9" s="15">
        <v>3.12</v>
      </c>
      <c r="J9" s="15">
        <v>0.05</v>
      </c>
      <c r="K9" s="15">
        <v>0.26</v>
      </c>
      <c r="L9" s="15">
        <v>4.01</v>
      </c>
      <c r="M9" s="15">
        <v>3.97612615424155</v>
      </c>
      <c r="N9" s="15">
        <v>3.2326228896272763E-2</v>
      </c>
      <c r="O9" s="15">
        <v>0.28386469749539522</v>
      </c>
      <c r="P9" s="15">
        <v>63.7</v>
      </c>
      <c r="Q9" s="15">
        <v>57</v>
      </c>
      <c r="S9" s="22">
        <v>11.693</v>
      </c>
      <c r="T9" s="18">
        <v>18.916666666671517</v>
      </c>
      <c r="U9" s="18">
        <v>0.32407154844504499</v>
      </c>
      <c r="V9" s="7">
        <f t="shared" si="0"/>
        <v>2.7715004570687162E-2</v>
      </c>
      <c r="W9" s="32"/>
      <c r="X9" s="29"/>
    </row>
    <row r="10" spans="1:24" x14ac:dyDescent="0.2">
      <c r="A10" s="6" t="s">
        <v>7</v>
      </c>
      <c r="B10" s="35"/>
      <c r="C10" s="11">
        <v>15</v>
      </c>
      <c r="D10" s="11">
        <v>95</v>
      </c>
      <c r="E10" s="6">
        <v>1.3</v>
      </c>
      <c r="F10" s="6">
        <v>30</v>
      </c>
      <c r="G10" s="6">
        <v>-55.52</v>
      </c>
      <c r="H10" s="6">
        <v>3.16</v>
      </c>
      <c r="I10" s="6">
        <v>3.12</v>
      </c>
      <c r="J10" s="6">
        <v>0.05</v>
      </c>
      <c r="K10" s="6">
        <v>0.26</v>
      </c>
      <c r="L10" s="6">
        <v>4.0599999999999996</v>
      </c>
      <c r="M10" s="6">
        <v>4.0301015038298029</v>
      </c>
      <c r="N10" s="6">
        <v>3.333166657302844E-2</v>
      </c>
      <c r="O10" s="6">
        <v>0.29695484765061703</v>
      </c>
      <c r="P10" s="6">
        <v>61.3</v>
      </c>
      <c r="Q10" s="6">
        <v>42.6</v>
      </c>
      <c r="S10" s="21">
        <v>11.481999999999999</v>
      </c>
      <c r="T10" s="7">
        <v>15.145833333335759</v>
      </c>
      <c r="U10" s="7">
        <v>0.20800134868706466</v>
      </c>
      <c r="V10" s="7">
        <f t="shared" si="0"/>
        <v>1.8115428382430299E-2</v>
      </c>
      <c r="W10" s="30">
        <f>AVERAGE(V10:V13)</f>
        <v>2.3240588596130072E-2</v>
      </c>
      <c r="X10" s="27">
        <f>STDEV(V10:V13)</f>
        <v>3.9948946515566564E-3</v>
      </c>
    </row>
    <row r="11" spans="1:24" x14ac:dyDescent="0.2">
      <c r="A11" s="6" t="s">
        <v>8</v>
      </c>
      <c r="B11" s="35"/>
      <c r="C11" s="11">
        <v>15</v>
      </c>
      <c r="D11" s="11">
        <v>95</v>
      </c>
      <c r="E11" s="6">
        <v>1.3</v>
      </c>
      <c r="F11" s="6">
        <v>15</v>
      </c>
      <c r="G11" s="6">
        <v>-55.52</v>
      </c>
      <c r="H11" s="6">
        <v>3.16</v>
      </c>
      <c r="I11" s="6">
        <v>3.12</v>
      </c>
      <c r="J11" s="6">
        <v>0.05</v>
      </c>
      <c r="K11" s="6">
        <v>0.26</v>
      </c>
      <c r="L11" s="6">
        <v>4.38</v>
      </c>
      <c r="M11" s="6">
        <v>4.3388204967464468</v>
      </c>
      <c r="N11" s="6">
        <v>4.2418636141375872E-2</v>
      </c>
      <c r="O11" s="6">
        <v>0.29289058288092862</v>
      </c>
      <c r="P11" s="6">
        <v>61.2</v>
      </c>
      <c r="Q11" s="6">
        <v>21.1</v>
      </c>
      <c r="S11" s="21">
        <v>12.666</v>
      </c>
      <c r="T11" s="7">
        <v>15.145833333335759</v>
      </c>
      <c r="U11" s="7">
        <v>0.34975262741658464</v>
      </c>
      <c r="V11" s="7">
        <f t="shared" si="0"/>
        <v>2.7613502875144847E-2</v>
      </c>
      <c r="W11" s="31"/>
      <c r="X11" s="28"/>
    </row>
    <row r="12" spans="1:24" x14ac:dyDescent="0.2">
      <c r="A12" s="6" t="s">
        <v>9</v>
      </c>
      <c r="B12" s="35"/>
      <c r="C12" s="11">
        <v>15</v>
      </c>
      <c r="D12" s="11">
        <v>95</v>
      </c>
      <c r="E12" s="6">
        <v>1.3</v>
      </c>
      <c r="F12" s="6">
        <v>30</v>
      </c>
      <c r="G12" s="6">
        <v>-55.52</v>
      </c>
      <c r="H12" s="6">
        <v>3.16</v>
      </c>
      <c r="I12" s="6">
        <v>3.12</v>
      </c>
      <c r="J12" s="6">
        <v>0.05</v>
      </c>
      <c r="K12" s="6">
        <v>0.26</v>
      </c>
      <c r="L12" s="6">
        <v>4.38</v>
      </c>
      <c r="M12" s="6">
        <v>4.3453007824255172</v>
      </c>
      <c r="N12" s="6">
        <v>3.940170437446993E-2</v>
      </c>
      <c r="O12" s="6">
        <v>0.2838943315186167</v>
      </c>
      <c r="P12" s="6">
        <v>45.6</v>
      </c>
      <c r="Q12" s="6">
        <v>58.1</v>
      </c>
      <c r="S12" s="21">
        <v>11.96</v>
      </c>
      <c r="T12" s="7">
        <v>15.145833333335759</v>
      </c>
      <c r="U12" s="7">
        <v>0.26989796612107986</v>
      </c>
      <c r="V12" s="7">
        <f t="shared" si="0"/>
        <v>2.2566719575341124E-2</v>
      </c>
      <c r="W12" s="31"/>
      <c r="X12" s="28"/>
    </row>
    <row r="13" spans="1:24" x14ac:dyDescent="0.2">
      <c r="A13" s="6" t="s">
        <v>10</v>
      </c>
      <c r="B13" s="35"/>
      <c r="C13" s="11">
        <v>15</v>
      </c>
      <c r="D13" s="11">
        <v>95</v>
      </c>
      <c r="E13" s="6">
        <v>1.3</v>
      </c>
      <c r="F13" s="6">
        <v>30</v>
      </c>
      <c r="G13" s="6">
        <v>-55.52</v>
      </c>
      <c r="H13" s="6">
        <v>3.16</v>
      </c>
      <c r="I13" s="6">
        <v>3.12</v>
      </c>
      <c r="J13" s="6">
        <v>0.05</v>
      </c>
      <c r="K13" s="6">
        <v>0.26</v>
      </c>
      <c r="L13" s="6">
        <v>3.75</v>
      </c>
      <c r="M13" s="6">
        <v>3.7078278760543575</v>
      </c>
      <c r="N13" s="6">
        <v>3.7330511949390806E-2</v>
      </c>
      <c r="O13" s="6">
        <v>0.27039397844423618</v>
      </c>
      <c r="P13" s="6">
        <v>83.4</v>
      </c>
      <c r="Q13" s="6">
        <v>73.900000000000006</v>
      </c>
      <c r="S13" s="21">
        <v>11.709</v>
      </c>
      <c r="T13" s="7">
        <v>15.145833333335759</v>
      </c>
      <c r="U13" s="7">
        <v>0.28882243188573148</v>
      </c>
      <c r="V13" s="7">
        <f t="shared" si="0"/>
        <v>2.4666703551604021E-2</v>
      </c>
      <c r="W13" s="32"/>
      <c r="X13" s="29"/>
    </row>
    <row r="14" spans="1:24" s="4" customFormat="1" x14ac:dyDescent="0.2">
      <c r="A14" s="10" t="s">
        <v>11</v>
      </c>
      <c r="B14" s="35"/>
      <c r="C14" s="12">
        <v>15</v>
      </c>
      <c r="D14" s="14">
        <v>60</v>
      </c>
      <c r="E14" s="10">
        <v>1.3</v>
      </c>
      <c r="F14" s="10">
        <v>30</v>
      </c>
      <c r="G14" s="10">
        <v>-55.52</v>
      </c>
      <c r="H14" s="10">
        <v>3.16</v>
      </c>
      <c r="I14" s="10">
        <v>3.12</v>
      </c>
      <c r="J14" s="10">
        <v>0.05</v>
      </c>
      <c r="K14" s="10">
        <v>0.26</v>
      </c>
      <c r="L14" s="10">
        <v>3.66</v>
      </c>
      <c r="M14" s="10">
        <v>3.5978950643984651</v>
      </c>
      <c r="N14" s="10">
        <v>5.8568036411762829E-2</v>
      </c>
      <c r="O14" s="10">
        <v>0.27264430743406831</v>
      </c>
      <c r="P14" s="10">
        <v>55.6</v>
      </c>
      <c r="Q14" s="10">
        <v>24.5</v>
      </c>
      <c r="S14" s="20">
        <v>12.835000000000001</v>
      </c>
      <c r="T14" s="13">
        <v>15.145833333335759</v>
      </c>
      <c r="U14" s="13">
        <v>0.21401002548216827</v>
      </c>
      <c r="V14" s="7">
        <f t="shared" si="0"/>
        <v>1.6673940434917666E-2</v>
      </c>
      <c r="W14" s="30">
        <f>AVERAGE(V14:V17)</f>
        <v>1.6136195314168891E-2</v>
      </c>
      <c r="X14" s="27">
        <f>STDEV(V14:V17)</f>
        <v>2.5777782574168671E-3</v>
      </c>
    </row>
    <row r="15" spans="1:24" x14ac:dyDescent="0.2">
      <c r="A15" s="6" t="s">
        <v>12</v>
      </c>
      <c r="B15" s="35"/>
      <c r="C15" s="11">
        <v>15</v>
      </c>
      <c r="D15" s="8">
        <v>60</v>
      </c>
      <c r="E15" s="6">
        <v>1.3</v>
      </c>
      <c r="F15" s="6">
        <v>30</v>
      </c>
      <c r="G15" s="6">
        <v>-55.52</v>
      </c>
      <c r="H15" s="6">
        <v>3.16</v>
      </c>
      <c r="I15" s="6">
        <v>3.12</v>
      </c>
      <c r="J15" s="6">
        <v>0.05</v>
      </c>
      <c r="K15" s="6">
        <v>0.26</v>
      </c>
      <c r="L15" s="6">
        <v>3.28</v>
      </c>
      <c r="M15" s="6">
        <v>3.2504795228169119</v>
      </c>
      <c r="N15" s="6">
        <v>3.3302025536466343E-2</v>
      </c>
      <c r="O15" s="6">
        <v>0.26944366115868223</v>
      </c>
      <c r="P15" s="6">
        <v>13.9</v>
      </c>
      <c r="Q15" s="6">
        <v>23</v>
      </c>
      <c r="S15" s="21">
        <v>11.779</v>
      </c>
      <c r="T15" s="7">
        <v>15.145833333335759</v>
      </c>
      <c r="U15" s="7">
        <v>0.15810819532709908</v>
      </c>
      <c r="V15" s="7">
        <f t="shared" si="0"/>
        <v>1.3422887794133549E-2</v>
      </c>
      <c r="W15" s="31"/>
      <c r="X15" s="28"/>
    </row>
    <row r="16" spans="1:24" x14ac:dyDescent="0.2">
      <c r="A16" s="6" t="s">
        <v>13</v>
      </c>
      <c r="B16" s="35"/>
      <c r="C16" s="11">
        <v>15</v>
      </c>
      <c r="D16" s="8">
        <v>60</v>
      </c>
      <c r="E16" s="6">
        <v>1.3</v>
      </c>
      <c r="F16" s="6">
        <v>30</v>
      </c>
      <c r="G16" s="6">
        <v>-55.52</v>
      </c>
      <c r="H16" s="6">
        <v>3.16</v>
      </c>
      <c r="I16" s="6">
        <v>3.12</v>
      </c>
      <c r="J16" s="6">
        <v>0.05</v>
      </c>
      <c r="K16" s="6">
        <v>0.26</v>
      </c>
      <c r="L16" s="6">
        <v>3.56</v>
      </c>
      <c r="M16" s="6">
        <v>3.5243610017684981</v>
      </c>
      <c r="N16" s="6">
        <v>3.3305817027021893E-2</v>
      </c>
      <c r="O16" s="6">
        <v>0.26846507058144919</v>
      </c>
      <c r="P16" s="6">
        <v>20.3</v>
      </c>
      <c r="Q16" s="6">
        <v>29.5</v>
      </c>
      <c r="S16" s="21">
        <v>11.416</v>
      </c>
      <c r="T16" s="7">
        <v>15.145833333335759</v>
      </c>
      <c r="U16" s="7">
        <v>0.17120802038573454</v>
      </c>
      <c r="V16" s="7">
        <f t="shared" si="0"/>
        <v>1.4997198702324329E-2</v>
      </c>
      <c r="W16" s="31"/>
      <c r="X16" s="28"/>
    </row>
    <row r="17" spans="1:24" s="5" customFormat="1" x14ac:dyDescent="0.2">
      <c r="A17" s="15" t="s">
        <v>14</v>
      </c>
      <c r="B17" s="35"/>
      <c r="C17" s="16">
        <v>15</v>
      </c>
      <c r="D17" s="17">
        <v>60</v>
      </c>
      <c r="E17" s="15">
        <v>1.3</v>
      </c>
      <c r="F17" s="15">
        <v>30</v>
      </c>
      <c r="G17" s="15">
        <v>-55.52</v>
      </c>
      <c r="H17" s="15">
        <v>3.16</v>
      </c>
      <c r="I17" s="15">
        <v>3.12</v>
      </c>
      <c r="J17" s="15">
        <v>0.05</v>
      </c>
      <c r="K17" s="15">
        <v>0.26</v>
      </c>
      <c r="L17" s="15">
        <v>3.81</v>
      </c>
      <c r="M17" s="15">
        <v>3.7770884188494942</v>
      </c>
      <c r="N17" s="15">
        <v>3.2308695376419103E-2</v>
      </c>
      <c r="O17" s="15">
        <v>0.28270108454366705</v>
      </c>
      <c r="P17" s="15">
        <v>51</v>
      </c>
      <c r="Q17" s="15">
        <v>39.799999999999997</v>
      </c>
      <c r="S17" s="22">
        <v>10.792999999999999</v>
      </c>
      <c r="T17" s="18">
        <v>15.145833333335759</v>
      </c>
      <c r="U17" s="18">
        <v>0.20993199143296309</v>
      </c>
      <c r="V17" s="7">
        <f>U17/S17</f>
        <v>1.945075432530002E-2</v>
      </c>
      <c r="W17" s="32"/>
      <c r="X17" s="29"/>
    </row>
    <row r="18" spans="1:24" x14ac:dyDescent="0.2">
      <c r="A18" s="2" t="s">
        <v>15</v>
      </c>
      <c r="B18" s="35"/>
      <c r="C18" s="11">
        <v>20</v>
      </c>
      <c r="D18" s="11"/>
      <c r="E18" s="2"/>
      <c r="F18" s="6">
        <v>19</v>
      </c>
      <c r="H18" s="2"/>
      <c r="I18" s="2"/>
      <c r="J18" s="2"/>
      <c r="K18" s="2"/>
      <c r="L18" s="2"/>
      <c r="M18" s="2"/>
      <c r="N18" s="2"/>
      <c r="O18" s="2"/>
      <c r="P18" s="6">
        <v>-984.6</v>
      </c>
      <c r="Q18" s="6"/>
      <c r="U18" s="21"/>
      <c r="W18" s="24"/>
    </row>
    <row r="19" spans="1:24" s="4" customFormat="1" x14ac:dyDescent="0.2">
      <c r="A19" s="10" t="s">
        <v>21</v>
      </c>
      <c r="B19" s="35" t="s">
        <v>20</v>
      </c>
      <c r="C19" s="14">
        <v>10</v>
      </c>
      <c r="D19" s="12">
        <v>95</v>
      </c>
      <c r="E19" s="10">
        <v>1.3</v>
      </c>
      <c r="F19" s="10">
        <v>66</v>
      </c>
      <c r="G19" s="10">
        <v>-55.52</v>
      </c>
      <c r="H19" s="10">
        <v>3.16</v>
      </c>
      <c r="I19" s="10">
        <v>3.12</v>
      </c>
      <c r="J19" s="10">
        <v>0.05</v>
      </c>
      <c r="K19" s="10">
        <v>0.26</v>
      </c>
      <c r="L19" s="10">
        <v>3.5597426713971072</v>
      </c>
      <c r="M19" s="10">
        <v>2.6092260531407829</v>
      </c>
      <c r="N19" s="10">
        <v>0.95051661825632416</v>
      </c>
      <c r="O19" s="10">
        <v>0.26142951136401948</v>
      </c>
      <c r="P19" s="10">
        <v>74.5</v>
      </c>
      <c r="Q19" s="10">
        <v>30.7</v>
      </c>
      <c r="S19" s="20">
        <v>13.401</v>
      </c>
      <c r="T19" s="13">
        <v>60.125</v>
      </c>
      <c r="U19" s="13">
        <v>0.13158994186664791</v>
      </c>
      <c r="V19" s="7">
        <f t="shared" ref="V19:V77" si="1">U19/S19</f>
        <v>9.8194121234719735E-3</v>
      </c>
      <c r="W19" s="25">
        <f>AVERAGE(V19:V21)</f>
        <v>1.1078492736655706E-2</v>
      </c>
      <c r="X19" s="27">
        <f>STDEV(V19:V21)</f>
        <v>1.299401454094278E-3</v>
      </c>
    </row>
    <row r="20" spans="1:24" x14ac:dyDescent="0.2">
      <c r="A20" s="6" t="s">
        <v>22</v>
      </c>
      <c r="B20" s="35"/>
      <c r="C20" s="8">
        <v>10</v>
      </c>
      <c r="D20" s="11">
        <v>95</v>
      </c>
      <c r="E20" s="6">
        <v>1.3</v>
      </c>
      <c r="F20" s="6">
        <v>66</v>
      </c>
      <c r="G20" s="6">
        <v>-55.52</v>
      </c>
      <c r="H20" s="6">
        <v>3.16</v>
      </c>
      <c r="I20" s="6">
        <v>3.12</v>
      </c>
      <c r="J20" s="6">
        <v>0.05</v>
      </c>
      <c r="K20" s="6">
        <v>0.26</v>
      </c>
      <c r="L20" s="6">
        <v>4.5653398789857604</v>
      </c>
      <c r="M20" s="6">
        <v>3.52373543131886</v>
      </c>
      <c r="N20" s="6">
        <v>1.0416044476669004</v>
      </c>
      <c r="O20" s="6">
        <v>0.31345452879488345</v>
      </c>
      <c r="P20" s="6">
        <v>61.7</v>
      </c>
      <c r="Q20" s="6">
        <v>62.8</v>
      </c>
      <c r="S20" s="21">
        <v>13.102</v>
      </c>
      <c r="T20" s="7">
        <v>60.125</v>
      </c>
      <c r="U20" s="7">
        <v>0.14413894406258376</v>
      </c>
      <c r="V20" s="7">
        <f t="shared" si="1"/>
        <v>1.1001293242450295E-2</v>
      </c>
      <c r="W20" s="25"/>
      <c r="X20" s="28"/>
    </row>
    <row r="21" spans="1:24" x14ac:dyDescent="0.2">
      <c r="A21" s="6" t="s">
        <v>23</v>
      </c>
      <c r="B21" s="35"/>
      <c r="C21" s="8">
        <v>10</v>
      </c>
      <c r="D21" s="11">
        <v>95</v>
      </c>
      <c r="E21" s="6">
        <v>1.3</v>
      </c>
      <c r="F21" s="6">
        <v>66</v>
      </c>
      <c r="G21" s="6">
        <v>-55.52</v>
      </c>
      <c r="H21" s="6">
        <v>3.16</v>
      </c>
      <c r="I21" s="6">
        <v>3.12</v>
      </c>
      <c r="J21" s="6">
        <v>0.05</v>
      </c>
      <c r="K21" s="6">
        <v>0.26</v>
      </c>
      <c r="L21" s="6">
        <v>3.8091020161476203</v>
      </c>
      <c r="M21" s="6">
        <v>2.7503392783662979</v>
      </c>
      <c r="N21" s="6">
        <v>1.0587627377813225</v>
      </c>
      <c r="O21" s="6">
        <v>0.27934562356026432</v>
      </c>
      <c r="P21" s="6">
        <v>40.5</v>
      </c>
      <c r="Q21" s="6">
        <v>40</v>
      </c>
      <c r="S21" s="21">
        <v>13.362</v>
      </c>
      <c r="T21" s="7">
        <v>60.125</v>
      </c>
      <c r="U21" s="7">
        <v>0.16588619474212735</v>
      </c>
      <c r="V21" s="7">
        <f t="shared" si="1"/>
        <v>1.2414772844044854E-2</v>
      </c>
      <c r="W21" s="25"/>
      <c r="X21" s="29"/>
    </row>
    <row r="22" spans="1:24" s="4" customFormat="1" x14ac:dyDescent="0.2">
      <c r="A22" s="10" t="s">
        <v>24</v>
      </c>
      <c r="B22" s="35"/>
      <c r="C22" s="14">
        <v>10</v>
      </c>
      <c r="D22" s="14">
        <v>60</v>
      </c>
      <c r="E22" s="10">
        <v>1.3</v>
      </c>
      <c r="F22" s="10">
        <v>66</v>
      </c>
      <c r="G22" s="10">
        <v>-55.52</v>
      </c>
      <c r="H22" s="10">
        <v>3.16</v>
      </c>
      <c r="I22" s="10">
        <v>3.12</v>
      </c>
      <c r="J22" s="10">
        <v>0.05</v>
      </c>
      <c r="K22" s="10">
        <v>0.26</v>
      </c>
      <c r="L22" s="10">
        <v>3.5345687126291194</v>
      </c>
      <c r="M22" s="10">
        <v>2.6301143483575333</v>
      </c>
      <c r="N22" s="10">
        <v>0.90445436427158621</v>
      </c>
      <c r="O22" s="10">
        <v>0.2578408979429983</v>
      </c>
      <c r="P22" s="10">
        <v>56.7</v>
      </c>
      <c r="Q22" s="10">
        <v>49.6</v>
      </c>
      <c r="S22" s="20">
        <v>13.407</v>
      </c>
      <c r="T22" s="13">
        <v>60.125</v>
      </c>
      <c r="U22" s="13">
        <v>9.3298707287648955E-2</v>
      </c>
      <c r="V22" s="7">
        <f t="shared" si="1"/>
        <v>6.9589548211866159E-3</v>
      </c>
      <c r="W22" s="25">
        <f>AVERAGE(V22:V27)</f>
        <v>7.4978976319207526E-3</v>
      </c>
      <c r="X22" s="27">
        <f>STDEV(V22:V27)</f>
        <v>5.625574919800487E-4</v>
      </c>
    </row>
    <row r="23" spans="1:24" x14ac:dyDescent="0.2">
      <c r="A23" s="6" t="s">
        <v>25</v>
      </c>
      <c r="B23" s="35"/>
      <c r="C23" s="8">
        <v>10</v>
      </c>
      <c r="D23" s="8">
        <v>60</v>
      </c>
      <c r="E23" s="6">
        <v>1.3</v>
      </c>
      <c r="F23" s="6">
        <v>66</v>
      </c>
      <c r="G23" s="6">
        <v>-55.52</v>
      </c>
      <c r="H23" s="6">
        <v>3.16</v>
      </c>
      <c r="I23" s="6">
        <v>3.12</v>
      </c>
      <c r="J23" s="6">
        <v>0.05</v>
      </c>
      <c r="K23" s="6">
        <v>0.26</v>
      </c>
      <c r="L23" s="6">
        <v>3.8446104385320439</v>
      </c>
      <c r="M23" s="6">
        <v>2.8312193537800123</v>
      </c>
      <c r="N23" s="6">
        <v>1.0133910847520315</v>
      </c>
      <c r="O23" s="6">
        <v>0.27580950503210433</v>
      </c>
      <c r="P23" s="6">
        <v>68.599999999999994</v>
      </c>
      <c r="Q23" s="6">
        <v>73.400000000000006</v>
      </c>
      <c r="S23" s="21">
        <v>13.43</v>
      </c>
      <c r="T23" s="7">
        <v>60.125</v>
      </c>
      <c r="U23" s="7">
        <v>0.10061347543125926</v>
      </c>
      <c r="V23" s="7">
        <f t="shared" si="1"/>
        <v>7.4916958623424618E-3</v>
      </c>
      <c r="W23" s="25"/>
      <c r="X23" s="28"/>
    </row>
    <row r="24" spans="1:24" x14ac:dyDescent="0.2">
      <c r="A24" s="6" t="s">
        <v>26</v>
      </c>
      <c r="B24" s="35"/>
      <c r="C24" s="8">
        <v>10</v>
      </c>
      <c r="D24" s="8">
        <v>60</v>
      </c>
      <c r="E24" s="6">
        <v>1.3</v>
      </c>
      <c r="F24" s="6">
        <v>66</v>
      </c>
      <c r="G24" s="6">
        <v>-55.52</v>
      </c>
      <c r="H24" s="6">
        <v>3.16</v>
      </c>
      <c r="I24" s="6">
        <v>3.12</v>
      </c>
      <c r="J24" s="6">
        <v>0.05</v>
      </c>
      <c r="K24" s="6">
        <v>0.26</v>
      </c>
      <c r="L24" s="6">
        <v>3.7203980265115622</v>
      </c>
      <c r="M24" s="6">
        <v>2.814563494965328</v>
      </c>
      <c r="N24" s="6">
        <v>0.90583453154623406</v>
      </c>
      <c r="O24" s="6">
        <v>0.27154579052604066</v>
      </c>
      <c r="P24" s="6">
        <v>-105.1</v>
      </c>
      <c r="Q24" s="6">
        <v>35.6</v>
      </c>
      <c r="S24" s="21">
        <v>13.359</v>
      </c>
      <c r="T24" s="7">
        <v>60.125</v>
      </c>
      <c r="U24" s="7">
        <v>8.9598125503047979E-2</v>
      </c>
      <c r="V24" s="7">
        <f t="shared" si="1"/>
        <v>6.7069485367952679E-3</v>
      </c>
      <c r="W24" s="25"/>
      <c r="X24" s="28"/>
    </row>
    <row r="25" spans="1:24" x14ac:dyDescent="0.2">
      <c r="A25" s="6" t="s">
        <v>27</v>
      </c>
      <c r="B25" s="35"/>
      <c r="C25" s="8">
        <v>10</v>
      </c>
      <c r="D25" s="8">
        <v>60</v>
      </c>
      <c r="E25" s="6">
        <v>1.3</v>
      </c>
      <c r="F25" s="6">
        <v>66</v>
      </c>
      <c r="G25" s="6">
        <v>-55.52</v>
      </c>
      <c r="H25" s="6">
        <v>3.16</v>
      </c>
      <c r="I25" s="6">
        <v>3.12</v>
      </c>
      <c r="J25" s="6">
        <v>0.05</v>
      </c>
      <c r="K25" s="6">
        <v>0.26</v>
      </c>
      <c r="L25" s="6">
        <v>3.5854693651199381</v>
      </c>
      <c r="M25" s="6">
        <v>2.5836542204960278</v>
      </c>
      <c r="N25" s="6">
        <v>1.0018151446239101</v>
      </c>
      <c r="O25" s="6">
        <v>0.26715111680380976</v>
      </c>
      <c r="P25" s="6">
        <v>48.1</v>
      </c>
      <c r="Q25" s="6">
        <v>29</v>
      </c>
      <c r="S25" s="21">
        <v>13.255000000000001</v>
      </c>
      <c r="T25" s="7">
        <v>60.125</v>
      </c>
      <c r="U25" s="7">
        <v>0.10242283032708417</v>
      </c>
      <c r="V25" s="7">
        <f t="shared" si="1"/>
        <v>7.7271090401421477E-3</v>
      </c>
      <c r="W25" s="25"/>
      <c r="X25" s="28"/>
    </row>
    <row r="26" spans="1:24" x14ac:dyDescent="0.2">
      <c r="A26" s="6" t="s">
        <v>28</v>
      </c>
      <c r="B26" s="35"/>
      <c r="C26" s="8">
        <v>10</v>
      </c>
      <c r="D26" s="8">
        <v>60</v>
      </c>
      <c r="E26" s="6">
        <v>1.3</v>
      </c>
      <c r="F26" s="6">
        <v>66</v>
      </c>
      <c r="G26" s="6">
        <v>-55.52</v>
      </c>
      <c r="H26" s="6">
        <v>3.16</v>
      </c>
      <c r="I26" s="6">
        <v>3.12</v>
      </c>
      <c r="J26" s="6">
        <v>0.05</v>
      </c>
      <c r="K26" s="6">
        <v>0.26</v>
      </c>
      <c r="L26" s="6">
        <v>4.3071128724508769</v>
      </c>
      <c r="M26" s="6">
        <v>3.281251809394643</v>
      </c>
      <c r="N26" s="6">
        <v>1.0258610630562337</v>
      </c>
      <c r="O26" s="6">
        <v>0.29397821767673848</v>
      </c>
      <c r="P26" s="6">
        <v>47.9</v>
      </c>
      <c r="Q26" s="6">
        <v>46.9</v>
      </c>
      <c r="S26" s="21">
        <v>13.345000000000001</v>
      </c>
      <c r="T26" s="7">
        <v>60.125</v>
      </c>
      <c r="U26" s="7">
        <v>0.10712870615056012</v>
      </c>
      <c r="V26" s="7">
        <f t="shared" si="1"/>
        <v>8.0276287861041681E-3</v>
      </c>
      <c r="W26" s="25"/>
      <c r="X26" s="28"/>
    </row>
    <row r="27" spans="1:24" s="5" customFormat="1" x14ac:dyDescent="0.2">
      <c r="A27" s="15" t="s">
        <v>29</v>
      </c>
      <c r="B27" s="35"/>
      <c r="C27" s="17">
        <v>10</v>
      </c>
      <c r="D27" s="17">
        <v>60</v>
      </c>
      <c r="E27" s="15">
        <v>1.3</v>
      </c>
      <c r="F27" s="15">
        <v>66</v>
      </c>
      <c r="G27" s="15">
        <v>-55.52</v>
      </c>
      <c r="H27" s="15">
        <v>3.16</v>
      </c>
      <c r="I27" s="15">
        <v>3.12</v>
      </c>
      <c r="J27" s="15">
        <v>0.05</v>
      </c>
      <c r="K27" s="15">
        <v>0.26</v>
      </c>
      <c r="L27" s="15">
        <v>3.9998168030573189</v>
      </c>
      <c r="M27" s="15">
        <v>3.0614686670763014</v>
      </c>
      <c r="N27" s="15">
        <v>0.93834813598101752</v>
      </c>
      <c r="O27" s="15">
        <v>0.28288216161071189</v>
      </c>
      <c r="P27" s="15">
        <v>-227.1</v>
      </c>
      <c r="Q27" s="15">
        <v>35.5</v>
      </c>
      <c r="S27" s="22">
        <v>13.132</v>
      </c>
      <c r="T27" s="18">
        <v>60.125</v>
      </c>
      <c r="U27" s="18">
        <v>0.106041540118734</v>
      </c>
      <c r="V27" s="7">
        <f t="shared" si="1"/>
        <v>8.0750487449538534E-3</v>
      </c>
      <c r="W27" s="25"/>
      <c r="X27" s="29"/>
    </row>
    <row r="28" spans="1:24" x14ac:dyDescent="0.2">
      <c r="A28" s="6" t="s">
        <v>30</v>
      </c>
      <c r="B28" s="35"/>
      <c r="C28" s="8">
        <v>10</v>
      </c>
      <c r="D28" s="11"/>
      <c r="E28" s="2"/>
      <c r="F28" s="6">
        <v>66</v>
      </c>
      <c r="H28" s="2"/>
      <c r="I28" s="2"/>
      <c r="J28" s="2"/>
      <c r="K28" s="2"/>
      <c r="L28" s="2"/>
      <c r="M28" s="2"/>
      <c r="N28" s="2"/>
      <c r="O28" s="2"/>
      <c r="P28" s="6">
        <v>-967.2</v>
      </c>
      <c r="Q28" s="6"/>
      <c r="W28" s="24"/>
    </row>
    <row r="29" spans="1:24" s="4" customFormat="1" x14ac:dyDescent="0.2">
      <c r="A29" s="10" t="s">
        <v>31</v>
      </c>
      <c r="B29" s="35"/>
      <c r="C29" s="12">
        <v>5</v>
      </c>
      <c r="D29" s="12">
        <v>95</v>
      </c>
      <c r="E29" s="10">
        <v>1.3</v>
      </c>
      <c r="F29" s="10">
        <v>67</v>
      </c>
      <c r="G29" s="10">
        <v>-55.52</v>
      </c>
      <c r="H29" s="10">
        <v>3.16</v>
      </c>
      <c r="I29" s="10">
        <v>3.12</v>
      </c>
      <c r="J29" s="10">
        <v>0.05</v>
      </c>
      <c r="K29" s="10">
        <v>0.26</v>
      </c>
      <c r="L29" s="10">
        <v>4.4243154936701199</v>
      </c>
      <c r="M29" s="10">
        <v>3.4846685196634217</v>
      </c>
      <c r="N29" s="10">
        <v>0.93964697400669828</v>
      </c>
      <c r="O29" s="10">
        <v>0.30565296957078297</v>
      </c>
      <c r="P29" s="10">
        <v>52.1</v>
      </c>
      <c r="Q29" s="10">
        <v>38.799999999999997</v>
      </c>
      <c r="S29" s="20">
        <v>13.35</v>
      </c>
      <c r="T29" s="13">
        <v>60.125</v>
      </c>
      <c r="U29" s="13">
        <v>7.653073549760693E-2</v>
      </c>
      <c r="V29" s="7">
        <f t="shared" si="1"/>
        <v>5.7326393631166239E-3</v>
      </c>
      <c r="W29" s="25">
        <f>AVERAGE(V29:V33)</f>
        <v>5.229126757832327E-3</v>
      </c>
      <c r="X29" s="27">
        <f>STDEV(V29:V33)</f>
        <v>3.1135096058850279E-4</v>
      </c>
    </row>
    <row r="30" spans="1:24" x14ac:dyDescent="0.2">
      <c r="A30" s="6" t="s">
        <v>32</v>
      </c>
      <c r="B30" s="35"/>
      <c r="C30" s="11">
        <v>5</v>
      </c>
      <c r="D30" s="11">
        <v>95</v>
      </c>
      <c r="E30" s="6">
        <v>1.3</v>
      </c>
      <c r="F30" s="6">
        <v>67</v>
      </c>
      <c r="G30" s="6">
        <v>-55.52</v>
      </c>
      <c r="H30" s="6">
        <v>3.16</v>
      </c>
      <c r="I30" s="6">
        <v>3.12</v>
      </c>
      <c r="J30" s="6">
        <v>0.05</v>
      </c>
      <c r="K30" s="6">
        <v>0.26</v>
      </c>
      <c r="L30" s="6">
        <v>4.2377004604166384</v>
      </c>
      <c r="M30" s="6">
        <v>3.199187010977754</v>
      </c>
      <c r="N30" s="6">
        <v>1.0385134494388846</v>
      </c>
      <c r="O30" s="6">
        <v>0.30181181466904194</v>
      </c>
      <c r="P30" s="6">
        <v>48.9</v>
      </c>
      <c r="Q30" s="6">
        <v>28.4</v>
      </c>
      <c r="S30" s="21">
        <v>13.465</v>
      </c>
      <c r="T30" s="7">
        <v>60.125</v>
      </c>
      <c r="U30" s="7">
        <v>7.1591895524453955E-2</v>
      </c>
      <c r="V30" s="7">
        <f t="shared" si="1"/>
        <v>5.3168878963575162E-3</v>
      </c>
      <c r="W30" s="25"/>
      <c r="X30" s="28"/>
    </row>
    <row r="31" spans="1:24" x14ac:dyDescent="0.2">
      <c r="A31" s="6" t="s">
        <v>33</v>
      </c>
      <c r="B31" s="35"/>
      <c r="C31" s="11">
        <v>5</v>
      </c>
      <c r="D31" s="11">
        <v>95</v>
      </c>
      <c r="E31" s="6">
        <v>1.3</v>
      </c>
      <c r="F31" s="6">
        <v>67</v>
      </c>
      <c r="G31" s="6">
        <v>-55.52</v>
      </c>
      <c r="H31" s="6">
        <v>3.16</v>
      </c>
      <c r="I31" s="6">
        <v>3.12</v>
      </c>
      <c r="J31" s="6">
        <v>0.05</v>
      </c>
      <c r="K31" s="6">
        <v>0.26</v>
      </c>
      <c r="L31" s="6">
        <v>4.3890238746267825</v>
      </c>
      <c r="M31" s="6">
        <v>3.4140435631335553</v>
      </c>
      <c r="N31" s="6">
        <v>0.97498031149322717</v>
      </c>
      <c r="O31" s="6">
        <v>0.2998857220132371</v>
      </c>
      <c r="P31" s="6">
        <v>51.2</v>
      </c>
      <c r="Q31" s="6">
        <v>55.4</v>
      </c>
      <c r="S31" s="21">
        <v>13.35</v>
      </c>
      <c r="T31" s="7">
        <v>60.125</v>
      </c>
      <c r="U31" s="7">
        <v>6.620691501251158E-2</v>
      </c>
      <c r="V31" s="7">
        <f t="shared" si="1"/>
        <v>4.9593194765926276E-3</v>
      </c>
      <c r="W31" s="25"/>
      <c r="X31" s="28"/>
    </row>
    <row r="32" spans="1:24" x14ac:dyDescent="0.2">
      <c r="A32" s="6" t="s">
        <v>34</v>
      </c>
      <c r="B32" s="35"/>
      <c r="C32" s="11">
        <v>5</v>
      </c>
      <c r="D32" s="11">
        <v>95</v>
      </c>
      <c r="E32" s="6">
        <v>1.3</v>
      </c>
      <c r="F32" s="6">
        <v>67</v>
      </c>
      <c r="G32" s="6">
        <v>-55.52</v>
      </c>
      <c r="H32" s="6">
        <v>3.16</v>
      </c>
      <c r="I32" s="6">
        <v>3.12</v>
      </c>
      <c r="J32" s="6">
        <v>0.05</v>
      </c>
      <c r="K32" s="6">
        <v>0.26</v>
      </c>
      <c r="L32" s="6">
        <v>3.9291597426715459</v>
      </c>
      <c r="M32" s="6">
        <v>2.7766931512149555</v>
      </c>
      <c r="N32" s="6">
        <v>1.1524665914565904</v>
      </c>
      <c r="O32" s="6">
        <v>0.28147305798104205</v>
      </c>
      <c r="P32" s="6">
        <v>51.2</v>
      </c>
      <c r="Q32" s="6">
        <v>38.700000000000003</v>
      </c>
      <c r="S32" s="21">
        <v>13.38</v>
      </c>
      <c r="T32" s="7">
        <v>60.125</v>
      </c>
      <c r="U32" s="7">
        <v>6.8244977240760687E-2</v>
      </c>
      <c r="V32" s="7">
        <f t="shared" si="1"/>
        <v>5.1005214679193337E-3</v>
      </c>
      <c r="W32" s="25"/>
      <c r="X32" s="28"/>
    </row>
    <row r="33" spans="1:24" x14ac:dyDescent="0.2">
      <c r="A33" s="6" t="s">
        <v>35</v>
      </c>
      <c r="B33" s="35"/>
      <c r="C33" s="11">
        <v>5</v>
      </c>
      <c r="D33" s="11">
        <v>95</v>
      </c>
      <c r="E33" s="6">
        <v>1.3</v>
      </c>
      <c r="F33" s="6">
        <v>67</v>
      </c>
      <c r="G33" s="6">
        <v>-55.52</v>
      </c>
      <c r="H33" s="6">
        <v>3.16</v>
      </c>
      <c r="I33" s="6">
        <v>3.12</v>
      </c>
      <c r="J33" s="6">
        <v>0.05</v>
      </c>
      <c r="K33" s="6">
        <v>0.26</v>
      </c>
      <c r="L33" s="6">
        <v>4.453016433012964</v>
      </c>
      <c r="M33" s="6">
        <v>3.3456844809318937</v>
      </c>
      <c r="N33" s="6">
        <v>1.1073319520810703</v>
      </c>
      <c r="O33" s="6">
        <v>0.2971587373053769</v>
      </c>
      <c r="P33" s="6">
        <v>57.1</v>
      </c>
      <c r="Q33" s="6">
        <v>62.8</v>
      </c>
      <c r="S33" s="21">
        <v>13.404999999999999</v>
      </c>
      <c r="T33" s="7">
        <v>60.125</v>
      </c>
      <c r="U33" s="7">
        <v>6.7511140169278047E-2</v>
      </c>
      <c r="V33" s="7">
        <f t="shared" si="1"/>
        <v>5.0362655851755355E-3</v>
      </c>
      <c r="W33" s="25"/>
      <c r="X33" s="29"/>
    </row>
    <row r="34" spans="1:24" s="4" customFormat="1" x14ac:dyDescent="0.2">
      <c r="A34" s="10" t="s">
        <v>36</v>
      </c>
      <c r="B34" s="35"/>
      <c r="C34" s="12">
        <v>5</v>
      </c>
      <c r="D34" s="14">
        <v>60</v>
      </c>
      <c r="E34" s="10">
        <v>1.3</v>
      </c>
      <c r="F34" s="10">
        <v>67</v>
      </c>
      <c r="G34" s="10">
        <v>-55.52</v>
      </c>
      <c r="H34" s="10">
        <v>3.16</v>
      </c>
      <c r="I34" s="10">
        <v>3.12</v>
      </c>
      <c r="J34" s="10">
        <v>0.05</v>
      </c>
      <c r="K34" s="10">
        <v>0.26</v>
      </c>
      <c r="L34" s="10">
        <v>3.8792754921772783</v>
      </c>
      <c r="M34" s="10">
        <v>2.90031923082676</v>
      </c>
      <c r="N34" s="10">
        <v>0.97895626135051839</v>
      </c>
      <c r="O34" s="10">
        <v>0.25321781448390912</v>
      </c>
      <c r="P34" s="10">
        <v>56.4</v>
      </c>
      <c r="Q34" s="10">
        <v>42.3</v>
      </c>
      <c r="S34" s="20">
        <v>13.46</v>
      </c>
      <c r="T34" s="13">
        <v>60.125</v>
      </c>
      <c r="U34" s="13">
        <v>5.4360313920009909E-2</v>
      </c>
      <c r="V34" s="7">
        <f t="shared" si="1"/>
        <v>4.0386563090646288E-3</v>
      </c>
      <c r="W34" s="33">
        <f>AVERAGE(V34:V37)</f>
        <v>3.6045866579191665E-3</v>
      </c>
      <c r="X34" s="27">
        <f>STDEV(V34:V37)</f>
        <v>7.5742258765595807E-4</v>
      </c>
    </row>
    <row r="35" spans="1:24" x14ac:dyDescent="0.2">
      <c r="A35" s="6" t="s">
        <v>37</v>
      </c>
      <c r="B35" s="35"/>
      <c r="C35" s="11">
        <v>5</v>
      </c>
      <c r="D35" s="8">
        <v>60</v>
      </c>
      <c r="E35" s="6">
        <v>1.3</v>
      </c>
      <c r="F35" s="6">
        <v>67</v>
      </c>
      <c r="G35" s="6">
        <v>-55.52</v>
      </c>
      <c r="H35" s="6">
        <v>3.16</v>
      </c>
      <c r="I35" s="6">
        <v>3.12</v>
      </c>
      <c r="J35" s="6">
        <v>0.05</v>
      </c>
      <c r="K35" s="6">
        <v>0.26</v>
      </c>
      <c r="L35" s="6">
        <v>4.4569342137556935</v>
      </c>
      <c r="M35" s="6">
        <v>3.578494185505682</v>
      </c>
      <c r="N35" s="6">
        <v>0.87844002825001144</v>
      </c>
      <c r="O35" s="6">
        <v>0.31734883070637709</v>
      </c>
      <c r="P35" s="6">
        <v>67.8</v>
      </c>
      <c r="Q35" s="6">
        <v>50.4</v>
      </c>
      <c r="S35" s="21">
        <v>13.451000000000001</v>
      </c>
      <c r="T35" s="7">
        <v>60.125</v>
      </c>
      <c r="U35" s="7">
        <v>3.8627065879413967E-2</v>
      </c>
      <c r="V35" s="7">
        <f t="shared" si="1"/>
        <v>2.8716873005288799E-3</v>
      </c>
      <c r="W35" s="33"/>
      <c r="X35" s="28"/>
    </row>
    <row r="36" spans="1:24" x14ac:dyDescent="0.2">
      <c r="A36" s="6" t="s">
        <v>38</v>
      </c>
      <c r="B36" s="35"/>
      <c r="C36" s="11">
        <v>5</v>
      </c>
      <c r="D36" s="8">
        <v>60</v>
      </c>
      <c r="E36" s="6">
        <v>1.3</v>
      </c>
      <c r="F36" s="6">
        <v>67</v>
      </c>
      <c r="G36" s="6">
        <v>-55.52</v>
      </c>
      <c r="H36" s="6">
        <v>3.16</v>
      </c>
      <c r="I36" s="6">
        <v>3.12</v>
      </c>
      <c r="J36" s="6">
        <v>0.05</v>
      </c>
      <c r="K36" s="6">
        <v>0.26</v>
      </c>
      <c r="L36" s="6">
        <v>3.6360125349025516</v>
      </c>
      <c r="M36" s="6">
        <v>2.5781208543378371</v>
      </c>
      <c r="N36" s="6">
        <v>1.0578916805647145</v>
      </c>
      <c r="O36" s="6">
        <v>0.27253528536369492</v>
      </c>
      <c r="P36" s="6">
        <v>38.799999999999997</v>
      </c>
      <c r="Q36" s="6">
        <v>36.700000000000003</v>
      </c>
      <c r="S36" s="21">
        <v>13.369</v>
      </c>
      <c r="T36" s="7">
        <v>60.125</v>
      </c>
      <c r="U36" s="7">
        <v>4.0969132130833669E-2</v>
      </c>
      <c r="V36" s="7">
        <f t="shared" si="1"/>
        <v>3.0644874060014714E-3</v>
      </c>
      <c r="W36" s="33"/>
      <c r="X36" s="28"/>
    </row>
    <row r="37" spans="1:24" s="5" customFormat="1" x14ac:dyDescent="0.2">
      <c r="A37" s="15" t="s">
        <v>40</v>
      </c>
      <c r="B37" s="35"/>
      <c r="C37" s="16">
        <v>5</v>
      </c>
      <c r="D37" s="17">
        <v>60</v>
      </c>
      <c r="E37" s="15">
        <v>1.3</v>
      </c>
      <c r="F37" s="15">
        <v>67</v>
      </c>
      <c r="G37" s="15">
        <v>-55.52</v>
      </c>
      <c r="H37" s="15">
        <v>3.16</v>
      </c>
      <c r="I37" s="15">
        <v>3.12</v>
      </c>
      <c r="J37" s="15">
        <v>0.05</v>
      </c>
      <c r="K37" s="15">
        <v>0.26</v>
      </c>
      <c r="L37" s="15">
        <v>3.6950310421982877</v>
      </c>
      <c r="M37" s="15">
        <v>2.6603249775400011</v>
      </c>
      <c r="N37" s="15">
        <v>1.0347060646582866</v>
      </c>
      <c r="O37" s="15">
        <v>0.27259104365337905</v>
      </c>
      <c r="P37" s="15">
        <v>53.4</v>
      </c>
      <c r="Q37" s="15">
        <v>34.5</v>
      </c>
      <c r="S37" s="22">
        <v>13.234999999999999</v>
      </c>
      <c r="T37" s="19">
        <v>60.125</v>
      </c>
      <c r="U37" s="18">
        <v>5.8809929178841112E-2</v>
      </c>
      <c r="V37" s="7">
        <f t="shared" si="1"/>
        <v>4.443515616081686E-3</v>
      </c>
      <c r="W37" s="33"/>
      <c r="X37" s="29"/>
    </row>
    <row r="38" spans="1:24" x14ac:dyDescent="0.2">
      <c r="A38" s="6" t="s">
        <v>39</v>
      </c>
      <c r="B38" s="35"/>
      <c r="C38" s="11">
        <v>5</v>
      </c>
      <c r="D38" s="11"/>
      <c r="E38" s="2"/>
      <c r="F38" s="6">
        <v>67</v>
      </c>
      <c r="H38" s="2"/>
      <c r="I38" s="2"/>
      <c r="J38" s="2"/>
      <c r="K38" s="2"/>
      <c r="L38" s="2"/>
      <c r="M38" s="2"/>
      <c r="N38" s="2"/>
      <c r="O38" s="2"/>
      <c r="P38" s="6">
        <v>-985.8</v>
      </c>
      <c r="Q38" s="6"/>
      <c r="U38" s="21"/>
      <c r="W38" s="24"/>
    </row>
    <row r="39" spans="1:24" s="4" customFormat="1" x14ac:dyDescent="0.2">
      <c r="A39" s="10" t="s">
        <v>47</v>
      </c>
      <c r="B39" s="35" t="s">
        <v>66</v>
      </c>
      <c r="C39" s="12">
        <v>20</v>
      </c>
      <c r="D39" s="12">
        <v>95</v>
      </c>
      <c r="E39" s="10">
        <v>0.27</v>
      </c>
      <c r="F39" s="10">
        <v>13</v>
      </c>
      <c r="G39" s="10">
        <v>-75.239999999999995</v>
      </c>
      <c r="H39" s="10">
        <v>27.69</v>
      </c>
      <c r="I39" s="10">
        <v>27.62</v>
      </c>
      <c r="J39" s="10">
        <v>0.06</v>
      </c>
      <c r="K39" s="10">
        <v>1.78</v>
      </c>
      <c r="L39" s="10">
        <v>28.676839745909071</v>
      </c>
      <c r="M39" s="10">
        <v>28.186839745909072</v>
      </c>
      <c r="N39" s="10">
        <v>0.49</v>
      </c>
      <c r="O39" s="10">
        <v>1.8309831253612889</v>
      </c>
      <c r="P39" s="10">
        <v>-7.5</v>
      </c>
      <c r="Q39" s="10">
        <v>-77.3</v>
      </c>
      <c r="S39" s="20">
        <v>13.262</v>
      </c>
      <c r="T39" s="20">
        <v>6.6879999999999997</v>
      </c>
      <c r="U39" s="13">
        <v>5.5710882010277896</v>
      </c>
      <c r="V39" s="7">
        <f t="shared" si="1"/>
        <v>0.42007903793000978</v>
      </c>
      <c r="W39" s="25">
        <f>AVERAGE(V39:V43)</f>
        <v>0.46218872011559942</v>
      </c>
      <c r="X39" s="27">
        <f>STDEV(V39:V43)</f>
        <v>3.1875976442407035E-2</v>
      </c>
    </row>
    <row r="40" spans="1:24" x14ac:dyDescent="0.2">
      <c r="A40" s="6" t="s">
        <v>48</v>
      </c>
      <c r="B40" s="35"/>
      <c r="C40" s="11">
        <v>20</v>
      </c>
      <c r="D40" s="11">
        <v>95</v>
      </c>
      <c r="E40" s="6">
        <v>0.27</v>
      </c>
      <c r="F40" s="6">
        <v>13</v>
      </c>
      <c r="G40" s="6">
        <v>-75.239999999999995</v>
      </c>
      <c r="H40" s="6">
        <v>27.69</v>
      </c>
      <c r="I40" s="6">
        <v>27.62</v>
      </c>
      <c r="J40" s="6">
        <v>0.06</v>
      </c>
      <c r="K40" s="6">
        <v>1.78</v>
      </c>
      <c r="L40" s="6">
        <v>29.054053673532515</v>
      </c>
      <c r="M40" s="6">
        <v>28.564053673532516</v>
      </c>
      <c r="N40" s="6">
        <v>0.49</v>
      </c>
      <c r="O40" s="6">
        <v>1.8555771976898381</v>
      </c>
      <c r="P40" s="6">
        <v>3.5</v>
      </c>
      <c r="Q40" s="6">
        <v>-60.9</v>
      </c>
      <c r="S40" s="21">
        <v>13.226000000000001</v>
      </c>
      <c r="T40" s="21">
        <v>6.6879999999999997</v>
      </c>
      <c r="U40" s="7">
        <v>6.3883148403979444</v>
      </c>
      <c r="V40" s="7">
        <f t="shared" si="1"/>
        <v>0.48301185849069589</v>
      </c>
      <c r="W40" s="25"/>
      <c r="X40" s="28"/>
    </row>
    <row r="41" spans="1:24" x14ac:dyDescent="0.2">
      <c r="A41" s="6" t="s">
        <v>49</v>
      </c>
      <c r="B41" s="35"/>
      <c r="C41" s="11">
        <v>20</v>
      </c>
      <c r="D41" s="11">
        <v>95</v>
      </c>
      <c r="E41" s="6">
        <v>0.27</v>
      </c>
      <c r="F41" s="6">
        <v>13</v>
      </c>
      <c r="G41" s="6">
        <v>-75.239999999999995</v>
      </c>
      <c r="H41" s="6">
        <v>27.69</v>
      </c>
      <c r="I41" s="6">
        <v>27.62</v>
      </c>
      <c r="J41" s="6">
        <v>0.06</v>
      </c>
      <c r="K41" s="6">
        <v>1.78</v>
      </c>
      <c r="L41" s="6">
        <v>29.882828522147925</v>
      </c>
      <c r="M41" s="6">
        <v>29.392828522147926</v>
      </c>
      <c r="N41" s="6">
        <v>0.49</v>
      </c>
      <c r="O41" s="6">
        <v>1.9126724192832703</v>
      </c>
      <c r="P41" s="6">
        <v>-12</v>
      </c>
      <c r="Q41" s="6">
        <v>-69.8</v>
      </c>
      <c r="S41" s="21">
        <v>12.955</v>
      </c>
      <c r="T41" s="21">
        <v>6.6879999999999997</v>
      </c>
      <c r="U41" s="7">
        <v>6.5072000892967177</v>
      </c>
      <c r="V41" s="7">
        <f t="shared" si="1"/>
        <v>0.50229255803139461</v>
      </c>
      <c r="W41" s="25"/>
      <c r="X41" s="28"/>
    </row>
    <row r="42" spans="1:24" x14ac:dyDescent="0.2">
      <c r="A42" s="6" t="s">
        <v>50</v>
      </c>
      <c r="B42" s="35"/>
      <c r="C42" s="11">
        <v>20</v>
      </c>
      <c r="D42" s="11">
        <v>95</v>
      </c>
      <c r="E42" s="6">
        <v>0.27</v>
      </c>
      <c r="F42" s="6">
        <v>13</v>
      </c>
      <c r="G42" s="6">
        <v>-75.239999999999995</v>
      </c>
      <c r="H42" s="6">
        <v>27.69</v>
      </c>
      <c r="I42" s="6">
        <v>27.62</v>
      </c>
      <c r="J42" s="6">
        <v>0.06</v>
      </c>
      <c r="K42" s="6">
        <v>1.78</v>
      </c>
      <c r="L42" s="6">
        <v>30.396219721258827</v>
      </c>
      <c r="M42" s="6">
        <v>29.906219721258829</v>
      </c>
      <c r="N42" s="6">
        <v>0.49</v>
      </c>
      <c r="O42" s="6">
        <v>1.9085069937700607</v>
      </c>
      <c r="P42" s="6">
        <v>-1.5</v>
      </c>
      <c r="Q42" s="6">
        <v>-82</v>
      </c>
      <c r="S42" s="21">
        <v>12.622999999999999</v>
      </c>
      <c r="T42" s="21">
        <v>6.6879999999999997</v>
      </c>
      <c r="U42" s="7">
        <v>5.6396417857581573</v>
      </c>
      <c r="V42" s="7">
        <f t="shared" si="1"/>
        <v>0.44677507611171335</v>
      </c>
      <c r="W42" s="25"/>
      <c r="X42" s="28"/>
    </row>
    <row r="43" spans="1:24" x14ac:dyDescent="0.2">
      <c r="A43" s="6" t="s">
        <v>51</v>
      </c>
      <c r="B43" s="35"/>
      <c r="C43" s="11">
        <v>20</v>
      </c>
      <c r="D43" s="11">
        <v>95</v>
      </c>
      <c r="E43" s="6">
        <v>0.27</v>
      </c>
      <c r="F43" s="6">
        <v>13</v>
      </c>
      <c r="G43" s="6">
        <v>-75.239999999999995</v>
      </c>
      <c r="H43" s="6">
        <v>27.69</v>
      </c>
      <c r="I43" s="6">
        <v>27.62</v>
      </c>
      <c r="J43" s="6">
        <v>0.06</v>
      </c>
      <c r="K43" s="6">
        <v>1.78</v>
      </c>
      <c r="L43" s="6">
        <v>30.303562721110307</v>
      </c>
      <c r="M43" s="6">
        <v>29.813562721110308</v>
      </c>
      <c r="N43" s="6">
        <v>0.49</v>
      </c>
      <c r="O43" s="6">
        <v>1.9086800399033896</v>
      </c>
      <c r="P43" s="6">
        <v>-6.5</v>
      </c>
      <c r="Q43" s="6">
        <v>-79.2</v>
      </c>
      <c r="S43" s="21">
        <v>13.266999999999999</v>
      </c>
      <c r="T43" s="21">
        <v>6.6879999999999997</v>
      </c>
      <c r="U43" s="7">
        <v>6.0867015238781761</v>
      </c>
      <c r="V43" s="7">
        <f t="shared" si="1"/>
        <v>0.45878507001418378</v>
      </c>
      <c r="W43" s="25"/>
      <c r="X43" s="29"/>
    </row>
    <row r="44" spans="1:24" s="4" customFormat="1" x14ac:dyDescent="0.2">
      <c r="A44" s="10" t="s">
        <v>52</v>
      </c>
      <c r="B44" s="35"/>
      <c r="C44" s="12">
        <v>20</v>
      </c>
      <c r="D44" s="14">
        <v>60</v>
      </c>
      <c r="E44" s="10">
        <v>0.27</v>
      </c>
      <c r="F44" s="10">
        <v>13</v>
      </c>
      <c r="G44" s="10">
        <v>-75.239999999999995</v>
      </c>
      <c r="H44" s="10">
        <v>27.69</v>
      </c>
      <c r="I44" s="10">
        <v>27.62</v>
      </c>
      <c r="J44" s="10">
        <v>0.06</v>
      </c>
      <c r="K44" s="10">
        <v>1.78</v>
      </c>
      <c r="L44" s="10">
        <v>28.968849286641145</v>
      </c>
      <c r="M44" s="10">
        <v>28.478849286641147</v>
      </c>
      <c r="N44" s="10">
        <v>0.49</v>
      </c>
      <c r="O44" s="10">
        <v>1.8219187112703725</v>
      </c>
      <c r="P44" s="10">
        <v>13.6</v>
      </c>
      <c r="Q44" s="10">
        <v>-67.099999999999994</v>
      </c>
      <c r="S44" s="20">
        <v>13.113</v>
      </c>
      <c r="T44" s="20">
        <v>6.6879999999999997</v>
      </c>
      <c r="U44" s="13">
        <v>4.5069517763982425</v>
      </c>
      <c r="V44" s="7">
        <f t="shared" si="1"/>
        <v>0.34370104296486254</v>
      </c>
      <c r="W44" s="25">
        <f>AVERAGE(V44:V47)</f>
        <v>0.33651306720120333</v>
      </c>
      <c r="X44" s="27">
        <f>STDEV(V44:V47)</f>
        <v>1.4021983747573807E-2</v>
      </c>
    </row>
    <row r="45" spans="1:24" x14ac:dyDescent="0.2">
      <c r="A45" s="6" t="s">
        <v>53</v>
      </c>
      <c r="B45" s="35"/>
      <c r="C45" s="11">
        <v>20</v>
      </c>
      <c r="D45" s="8">
        <v>60</v>
      </c>
      <c r="E45" s="6">
        <v>0.27</v>
      </c>
      <c r="F45" s="6">
        <v>13</v>
      </c>
      <c r="G45" s="6">
        <v>-75.239999999999995</v>
      </c>
      <c r="H45" s="6">
        <v>27.69</v>
      </c>
      <c r="I45" s="6">
        <v>27.62</v>
      </c>
      <c r="J45" s="6">
        <v>0.06</v>
      </c>
      <c r="K45" s="6">
        <v>1.78</v>
      </c>
      <c r="L45" s="6">
        <v>28.650536359098496</v>
      </c>
      <c r="M45" s="6">
        <v>28.160536359098497</v>
      </c>
      <c r="N45" s="6">
        <v>0.49</v>
      </c>
      <c r="O45" s="6">
        <v>1.7977703848073068</v>
      </c>
      <c r="P45" s="6">
        <v>4.8</v>
      </c>
      <c r="Q45" s="6">
        <v>-78.5</v>
      </c>
      <c r="S45" s="21">
        <v>13.161</v>
      </c>
      <c r="T45" s="21">
        <v>6.6879999999999997</v>
      </c>
      <c r="U45" s="7">
        <v>4.2899821969813683</v>
      </c>
      <c r="V45" s="7">
        <f t="shared" si="1"/>
        <v>0.32596172000466289</v>
      </c>
      <c r="W45" s="25"/>
      <c r="X45" s="28"/>
    </row>
    <row r="46" spans="1:24" x14ac:dyDescent="0.2">
      <c r="A46" s="6" t="s">
        <v>54</v>
      </c>
      <c r="B46" s="35"/>
      <c r="C46" s="11">
        <v>20</v>
      </c>
      <c r="D46" s="8">
        <v>60</v>
      </c>
      <c r="E46" s="6">
        <v>0.27</v>
      </c>
      <c r="F46" s="6">
        <v>13</v>
      </c>
      <c r="G46" s="6">
        <v>-75.239999999999995</v>
      </c>
      <c r="H46" s="6">
        <v>27.69</v>
      </c>
      <c r="I46" s="6">
        <v>27.62</v>
      </c>
      <c r="J46" s="6">
        <v>0.06</v>
      </c>
      <c r="K46" s="6">
        <v>1.78</v>
      </c>
      <c r="L46" s="6">
        <v>28.370604534923245</v>
      </c>
      <c r="M46" s="6">
        <v>27.880604534923247</v>
      </c>
      <c r="N46" s="6">
        <v>0.49</v>
      </c>
      <c r="O46" s="6">
        <v>1.8105179882074312</v>
      </c>
      <c r="P46" s="6">
        <v>4.2</v>
      </c>
      <c r="Q46" s="6">
        <v>-79.2</v>
      </c>
      <c r="S46" s="21">
        <v>12.788</v>
      </c>
      <c r="T46" s="21">
        <v>6.6879999999999997</v>
      </c>
      <c r="U46" s="7">
        <v>4.1392555422537178</v>
      </c>
      <c r="V46" s="7">
        <f t="shared" si="1"/>
        <v>0.32368279185593662</v>
      </c>
      <c r="W46" s="25"/>
      <c r="X46" s="28"/>
    </row>
    <row r="47" spans="1:24" s="5" customFormat="1" x14ac:dyDescent="0.2">
      <c r="A47" s="15" t="s">
        <v>55</v>
      </c>
      <c r="B47" s="35"/>
      <c r="C47" s="16">
        <v>20</v>
      </c>
      <c r="D47" s="17">
        <v>60</v>
      </c>
      <c r="E47" s="15">
        <v>0.27</v>
      </c>
      <c r="F47" s="15">
        <v>13</v>
      </c>
      <c r="G47" s="15">
        <v>-75.239999999999995</v>
      </c>
      <c r="H47" s="15">
        <v>27.69</v>
      </c>
      <c r="I47" s="15">
        <v>27.62</v>
      </c>
      <c r="J47" s="15">
        <v>0.06</v>
      </c>
      <c r="K47" s="15">
        <v>1.78</v>
      </c>
      <c r="L47" s="15">
        <v>28.966445227423783</v>
      </c>
      <c r="M47" s="15">
        <v>28.476445227423785</v>
      </c>
      <c r="N47" s="15">
        <v>0.49</v>
      </c>
      <c r="O47" s="15">
        <v>1.8495502571063436</v>
      </c>
      <c r="P47" s="15">
        <v>-2</v>
      </c>
      <c r="Q47" s="15">
        <v>-80.099999999999994</v>
      </c>
      <c r="S47" s="22">
        <v>12.78</v>
      </c>
      <c r="T47" s="22">
        <v>6.6879999999999997</v>
      </c>
      <c r="U47" s="18">
        <v>4.5075918046561085</v>
      </c>
      <c r="V47" s="7">
        <f t="shared" si="1"/>
        <v>0.35270671397935122</v>
      </c>
      <c r="W47" s="25"/>
      <c r="X47" s="29"/>
    </row>
    <row r="48" spans="1:24" x14ac:dyDescent="0.2">
      <c r="A48" s="6" t="s">
        <v>56</v>
      </c>
      <c r="B48" s="35"/>
      <c r="C48" s="11">
        <v>20</v>
      </c>
      <c r="D48" s="11"/>
      <c r="E48" s="6"/>
      <c r="F48" s="6">
        <v>13</v>
      </c>
      <c r="H48" s="6"/>
      <c r="I48" s="6"/>
      <c r="J48" s="6"/>
      <c r="K48" s="6"/>
      <c r="L48" s="6"/>
      <c r="M48" s="6"/>
      <c r="N48" s="6"/>
      <c r="O48" s="6"/>
      <c r="P48" s="6">
        <v>-964</v>
      </c>
      <c r="Q48" s="6"/>
      <c r="W48" s="23"/>
    </row>
    <row r="49" spans="1:24" s="4" customFormat="1" x14ac:dyDescent="0.2">
      <c r="A49" s="10" t="s">
        <v>57</v>
      </c>
      <c r="B49" s="35"/>
      <c r="C49" s="12">
        <v>15</v>
      </c>
      <c r="D49" s="12">
        <v>95</v>
      </c>
      <c r="E49" s="10">
        <v>0.27</v>
      </c>
      <c r="F49" s="10">
        <v>13</v>
      </c>
      <c r="G49" s="10">
        <v>-75.239999999999995</v>
      </c>
      <c r="H49" s="10">
        <v>27.69</v>
      </c>
      <c r="I49" s="10">
        <v>27.62</v>
      </c>
      <c r="J49" s="10">
        <v>0.06</v>
      </c>
      <c r="K49" s="10">
        <v>1.78</v>
      </c>
      <c r="L49" s="10">
        <v>28.690459574165921</v>
      </c>
      <c r="M49" s="10">
        <v>28.200459574165922</v>
      </c>
      <c r="N49" s="10">
        <v>0.49</v>
      </c>
      <c r="O49" s="10">
        <v>1.8080664696997872</v>
      </c>
      <c r="P49" s="10">
        <v>-0.2</v>
      </c>
      <c r="Q49" s="10">
        <v>-81.900000000000006</v>
      </c>
      <c r="S49" s="20">
        <v>13.487</v>
      </c>
      <c r="T49" s="20">
        <v>6.6879999999999997</v>
      </c>
      <c r="U49" s="13">
        <v>3.8817976172139406</v>
      </c>
      <c r="V49" s="7">
        <f t="shared" si="1"/>
        <v>0.28781772204448286</v>
      </c>
      <c r="W49" s="25">
        <f>AVERAGE(V49:V53)</f>
        <v>0.29890234803084181</v>
      </c>
      <c r="X49" s="27">
        <f>STDEV(V49:V53)</f>
        <v>7.2293617277284948E-3</v>
      </c>
    </row>
    <row r="50" spans="1:24" x14ac:dyDescent="0.2">
      <c r="A50" s="6" t="s">
        <v>58</v>
      </c>
      <c r="B50" s="35"/>
      <c r="C50" s="11">
        <v>15</v>
      </c>
      <c r="D50" s="11">
        <v>95</v>
      </c>
      <c r="E50" s="6">
        <v>0.27</v>
      </c>
      <c r="F50" s="6">
        <v>13</v>
      </c>
      <c r="G50" s="6">
        <v>-75.239999999999995</v>
      </c>
      <c r="H50" s="6">
        <v>27.69</v>
      </c>
      <c r="I50" s="6">
        <v>27.62</v>
      </c>
      <c r="J50" s="6">
        <v>0.06</v>
      </c>
      <c r="K50" s="6">
        <v>1.78</v>
      </c>
      <c r="L50" s="6">
        <v>28.216344315217551</v>
      </c>
      <c r="M50" s="6">
        <v>27.726344315217553</v>
      </c>
      <c r="N50" s="6">
        <v>0.49</v>
      </c>
      <c r="O50" s="6">
        <v>1.8010129001453004</v>
      </c>
      <c r="P50" s="6">
        <v>-20.9</v>
      </c>
      <c r="Q50" s="6">
        <v>-77.3</v>
      </c>
      <c r="S50" s="21">
        <v>13.113</v>
      </c>
      <c r="T50" s="21">
        <v>6.6879999999999997</v>
      </c>
      <c r="U50" s="7">
        <v>3.9387601321640937</v>
      </c>
      <c r="V50" s="7">
        <f t="shared" si="1"/>
        <v>0.30037063464989661</v>
      </c>
      <c r="W50" s="25"/>
      <c r="X50" s="28"/>
    </row>
    <row r="51" spans="1:24" x14ac:dyDescent="0.2">
      <c r="A51" s="6" t="s">
        <v>59</v>
      </c>
      <c r="B51" s="35"/>
      <c r="C51" s="11">
        <v>15</v>
      </c>
      <c r="D51" s="11">
        <v>95</v>
      </c>
      <c r="E51" s="6">
        <v>0.27</v>
      </c>
      <c r="F51" s="6">
        <v>13</v>
      </c>
      <c r="G51" s="6">
        <v>-75.239999999999995</v>
      </c>
      <c r="H51" s="6">
        <v>27.69</v>
      </c>
      <c r="I51" s="6">
        <v>27.62</v>
      </c>
      <c r="J51" s="6">
        <v>0.06</v>
      </c>
      <c r="K51" s="6">
        <v>1.78</v>
      </c>
      <c r="L51" s="6">
        <v>28.854914568942757</v>
      </c>
      <c r="M51" s="6">
        <v>28.364914568942758</v>
      </c>
      <c r="N51" s="6">
        <v>0.49</v>
      </c>
      <c r="O51" s="6">
        <v>1.8263580507567556</v>
      </c>
      <c r="P51" s="6">
        <v>-2</v>
      </c>
      <c r="Q51" s="6">
        <v>-82.7</v>
      </c>
      <c r="S51" s="21">
        <v>13.208</v>
      </c>
      <c r="T51" s="21">
        <v>6.6879999999999997</v>
      </c>
      <c r="U51" s="7">
        <v>3.9710175563605836</v>
      </c>
      <c r="V51" s="7">
        <f t="shared" si="1"/>
        <v>0.30065244975473832</v>
      </c>
      <c r="W51" s="25"/>
      <c r="X51" s="28"/>
    </row>
    <row r="52" spans="1:24" x14ac:dyDescent="0.2">
      <c r="A52" s="6" t="s">
        <v>60</v>
      </c>
      <c r="B52" s="35"/>
      <c r="C52" s="11">
        <v>15</v>
      </c>
      <c r="D52" s="11">
        <v>95</v>
      </c>
      <c r="E52" s="6">
        <v>0.27</v>
      </c>
      <c r="F52" s="6">
        <v>13</v>
      </c>
      <c r="G52" s="6">
        <v>-75.239999999999995</v>
      </c>
      <c r="H52" s="6">
        <v>27.69</v>
      </c>
      <c r="I52" s="6">
        <v>27.62</v>
      </c>
      <c r="J52" s="6">
        <v>0.06</v>
      </c>
      <c r="K52" s="6">
        <v>1.78</v>
      </c>
      <c r="L52" s="6">
        <v>26.414259440235853</v>
      </c>
      <c r="M52" s="6">
        <v>25.924259440235854</v>
      </c>
      <c r="N52" s="6">
        <v>0.49</v>
      </c>
      <c r="O52" s="6">
        <v>1.7219752473747203</v>
      </c>
      <c r="P52" s="6">
        <v>1.7</v>
      </c>
      <c r="Q52" s="6">
        <v>-70.400000000000006</v>
      </c>
      <c r="S52" s="21">
        <v>13.489000000000001</v>
      </c>
      <c r="T52" s="21">
        <v>6.6879999999999997</v>
      </c>
      <c r="U52" s="7">
        <v>4.0174836078817195</v>
      </c>
      <c r="V52" s="7">
        <f t="shared" si="1"/>
        <v>0.29783405796439466</v>
      </c>
      <c r="W52" s="25"/>
      <c r="X52" s="28"/>
    </row>
    <row r="53" spans="1:24" x14ac:dyDescent="0.2">
      <c r="A53" s="6" t="s">
        <v>61</v>
      </c>
      <c r="B53" s="35"/>
      <c r="C53" s="11">
        <v>15</v>
      </c>
      <c r="D53" s="11">
        <v>95</v>
      </c>
      <c r="E53" s="6">
        <v>0.27</v>
      </c>
      <c r="F53" s="6">
        <v>13</v>
      </c>
      <c r="G53" s="6">
        <v>-75.239999999999995</v>
      </c>
      <c r="H53" s="6">
        <v>27.69</v>
      </c>
      <c r="I53" s="6">
        <v>27.62</v>
      </c>
      <c r="J53" s="6">
        <v>0.06</v>
      </c>
      <c r="K53" s="6">
        <v>1.78</v>
      </c>
      <c r="L53" s="6">
        <v>28.305833075724664</v>
      </c>
      <c r="M53" s="6">
        <v>27.815833075724665</v>
      </c>
      <c r="N53" s="6">
        <v>0.49</v>
      </c>
      <c r="O53" s="6">
        <v>1.7841635025477149</v>
      </c>
      <c r="P53" s="6">
        <v>-5.5</v>
      </c>
      <c r="Q53" s="6">
        <v>-80</v>
      </c>
      <c r="S53" s="21">
        <v>12.98</v>
      </c>
      <c r="T53" s="21">
        <v>6.6879999999999997</v>
      </c>
      <c r="U53" s="7">
        <v>3.9957226471142451</v>
      </c>
      <c r="V53" s="7">
        <f t="shared" si="1"/>
        <v>0.30783687574069685</v>
      </c>
      <c r="W53" s="25"/>
      <c r="X53" s="29"/>
    </row>
    <row r="54" spans="1:24" s="4" customFormat="1" x14ac:dyDescent="0.2">
      <c r="A54" s="10" t="s">
        <v>62</v>
      </c>
      <c r="B54" s="35"/>
      <c r="C54" s="12">
        <v>15</v>
      </c>
      <c r="D54" s="14">
        <v>60</v>
      </c>
      <c r="E54" s="10">
        <v>0.27</v>
      </c>
      <c r="F54" s="10">
        <v>13</v>
      </c>
      <c r="G54" s="10">
        <v>-75.239999999999995</v>
      </c>
      <c r="H54" s="10">
        <v>27.69</v>
      </c>
      <c r="I54" s="10">
        <v>27.62</v>
      </c>
      <c r="J54" s="10">
        <v>0.06</v>
      </c>
      <c r="K54" s="10">
        <v>1.78</v>
      </c>
      <c r="L54" s="10">
        <v>28.934236169485246</v>
      </c>
      <c r="M54" s="10">
        <v>28.444236169485247</v>
      </c>
      <c r="N54" s="10">
        <v>0.49</v>
      </c>
      <c r="O54" s="10">
        <v>1.8325720415413849</v>
      </c>
      <c r="P54" s="10">
        <v>13.5</v>
      </c>
      <c r="Q54" s="10">
        <v>-78.2</v>
      </c>
      <c r="S54" s="20">
        <v>13.099</v>
      </c>
      <c r="T54" s="20">
        <v>6.6879999999999997</v>
      </c>
      <c r="U54" s="13">
        <v>2.7806930023797549</v>
      </c>
      <c r="V54" s="7">
        <f t="shared" si="1"/>
        <v>0.21228284620045459</v>
      </c>
      <c r="W54" s="25">
        <f>AVERAGE(V54:V56)</f>
        <v>0.21207503468036573</v>
      </c>
      <c r="X54" s="27">
        <f>STDEV(V54:V56)</f>
        <v>3.6517666208824005E-3</v>
      </c>
    </row>
    <row r="55" spans="1:24" x14ac:dyDescent="0.2">
      <c r="A55" s="6" t="s">
        <v>63</v>
      </c>
      <c r="B55" s="35"/>
      <c r="C55" s="11">
        <v>15</v>
      </c>
      <c r="D55" s="8">
        <v>60</v>
      </c>
      <c r="E55" s="6">
        <v>0.27</v>
      </c>
      <c r="F55" s="6">
        <v>13</v>
      </c>
      <c r="G55" s="6">
        <v>-75.239999999999995</v>
      </c>
      <c r="H55" s="6">
        <v>27.69</v>
      </c>
      <c r="I55" s="6">
        <v>27.62</v>
      </c>
      <c r="J55" s="6">
        <v>0.06</v>
      </c>
      <c r="K55" s="6">
        <v>1.78</v>
      </c>
      <c r="L55" s="6">
        <v>28.017851231307617</v>
      </c>
      <c r="M55" s="6">
        <v>27.527851231307618</v>
      </c>
      <c r="N55" s="6">
        <v>0.49</v>
      </c>
      <c r="O55" s="6">
        <v>1.8124500827611201</v>
      </c>
      <c r="P55" s="6">
        <v>4.4000000000000004</v>
      </c>
      <c r="Q55" s="6">
        <v>-69.7</v>
      </c>
      <c r="S55" s="21">
        <v>12.747</v>
      </c>
      <c r="T55" s="21">
        <v>6.6879999999999997</v>
      </c>
      <c r="U55" s="7">
        <v>2.6555034751409932</v>
      </c>
      <c r="V55" s="7">
        <f t="shared" si="1"/>
        <v>0.20832379972864151</v>
      </c>
      <c r="W55" s="25"/>
      <c r="X55" s="28"/>
    </row>
    <row r="56" spans="1:24" s="5" customFormat="1" x14ac:dyDescent="0.2">
      <c r="A56" s="15" t="s">
        <v>64</v>
      </c>
      <c r="B56" s="35"/>
      <c r="C56" s="16">
        <v>15</v>
      </c>
      <c r="D56" s="17">
        <v>60</v>
      </c>
      <c r="E56" s="15">
        <v>0.27</v>
      </c>
      <c r="F56" s="15">
        <v>13</v>
      </c>
      <c r="G56" s="15">
        <v>-75.239999999999995</v>
      </c>
      <c r="H56" s="15">
        <v>27.69</v>
      </c>
      <c r="I56" s="15">
        <v>27.62</v>
      </c>
      <c r="J56" s="15">
        <v>0.06</v>
      </c>
      <c r="K56" s="15">
        <v>1.78</v>
      </c>
      <c r="L56" s="15">
        <v>28.579039328302674</v>
      </c>
      <c r="M56" s="15">
        <v>28.089039328302675</v>
      </c>
      <c r="N56" s="15">
        <v>0.49</v>
      </c>
      <c r="O56" s="15">
        <v>1.8039226155791954</v>
      </c>
      <c r="P56" s="15">
        <v>10</v>
      </c>
      <c r="Q56" s="15">
        <v>-80</v>
      </c>
      <c r="S56" s="22">
        <v>12.78</v>
      </c>
      <c r="T56" s="22">
        <v>6.6879999999999997</v>
      </c>
      <c r="U56" s="18">
        <v>2.7556038946713741</v>
      </c>
      <c r="V56" s="7">
        <f t="shared" si="1"/>
        <v>0.21561845811200112</v>
      </c>
      <c r="W56" s="25"/>
      <c r="X56" s="29"/>
    </row>
    <row r="57" spans="1:24" x14ac:dyDescent="0.2">
      <c r="A57" s="6" t="s">
        <v>65</v>
      </c>
      <c r="B57" s="35"/>
      <c r="C57" s="11">
        <v>15</v>
      </c>
      <c r="D57" s="11"/>
      <c r="E57" s="6"/>
      <c r="F57" s="6">
        <v>13</v>
      </c>
      <c r="H57" s="6"/>
      <c r="I57" s="6"/>
      <c r="J57" s="6"/>
      <c r="K57" s="6"/>
      <c r="L57" s="6"/>
      <c r="M57" s="6"/>
      <c r="N57" s="6"/>
      <c r="O57" s="6"/>
      <c r="P57" s="6">
        <v>-985</v>
      </c>
      <c r="Q57" s="6"/>
      <c r="W57" s="23"/>
    </row>
    <row r="58" spans="1:24" s="4" customFormat="1" x14ac:dyDescent="0.2">
      <c r="A58" s="10" t="s">
        <v>67</v>
      </c>
      <c r="B58" s="36" t="s">
        <v>87</v>
      </c>
      <c r="C58" s="14">
        <v>10</v>
      </c>
      <c r="D58" s="12">
        <v>95</v>
      </c>
      <c r="E58" s="10">
        <v>0.27</v>
      </c>
      <c r="F58" s="10">
        <v>13</v>
      </c>
      <c r="G58" s="10">
        <v>-75.239999999999995</v>
      </c>
      <c r="H58" s="10">
        <v>27.69</v>
      </c>
      <c r="I58" s="10">
        <v>27.62</v>
      </c>
      <c r="J58" s="10">
        <v>0.06</v>
      </c>
      <c r="K58" s="10">
        <v>1.78</v>
      </c>
      <c r="L58" s="10">
        <v>28.986748540583683</v>
      </c>
      <c r="M58" s="10">
        <v>28.496748540583685</v>
      </c>
      <c r="N58" s="10">
        <v>0.49</v>
      </c>
      <c r="O58" s="10">
        <v>1.8333719664654038</v>
      </c>
      <c r="P58" s="10">
        <v>8.8000000000000007</v>
      </c>
      <c r="Q58" s="10">
        <v>-73.599999999999994</v>
      </c>
      <c r="S58" s="20">
        <v>13.179</v>
      </c>
      <c r="T58" s="20">
        <v>8.8130000000000006</v>
      </c>
      <c r="U58" s="13">
        <v>2.3268206312554764</v>
      </c>
      <c r="V58" s="7">
        <f t="shared" si="1"/>
        <v>0.17655517347715885</v>
      </c>
      <c r="W58" s="25">
        <f>AVERAGE(V58:V62)</f>
        <v>0.18949302889998448</v>
      </c>
      <c r="X58" s="27">
        <f>STDEV(V58:V62)</f>
        <v>1.0296284853107908E-2</v>
      </c>
    </row>
    <row r="59" spans="1:24" x14ac:dyDescent="0.2">
      <c r="A59" s="6" t="s">
        <v>68</v>
      </c>
      <c r="B59" s="36"/>
      <c r="C59" s="8">
        <v>10</v>
      </c>
      <c r="D59" s="11">
        <v>95</v>
      </c>
      <c r="E59" s="6">
        <v>0.27</v>
      </c>
      <c r="F59" s="6">
        <v>13</v>
      </c>
      <c r="G59" s="6">
        <v>-75.239999999999995</v>
      </c>
      <c r="H59" s="6">
        <v>27.69</v>
      </c>
      <c r="I59" s="6">
        <v>27.62</v>
      </c>
      <c r="J59" s="6">
        <v>0.06</v>
      </c>
      <c r="K59" s="6">
        <v>1.78</v>
      </c>
      <c r="L59" s="6">
        <v>28.913724704169042</v>
      </c>
      <c r="M59" s="6">
        <v>28.423724704169043</v>
      </c>
      <c r="N59" s="6">
        <v>0.49</v>
      </c>
      <c r="O59" s="6">
        <v>1.8468671550292421</v>
      </c>
      <c r="P59" s="6">
        <v>11.8</v>
      </c>
      <c r="Q59" s="6">
        <v>-74.7</v>
      </c>
      <c r="S59" s="21">
        <v>13.445</v>
      </c>
      <c r="T59" s="21">
        <v>8.8130000000000006</v>
      </c>
      <c r="U59" s="7">
        <v>2.7531670019612564</v>
      </c>
      <c r="V59" s="7">
        <f t="shared" si="1"/>
        <v>0.20477255499897778</v>
      </c>
      <c r="W59" s="25"/>
      <c r="X59" s="28"/>
    </row>
    <row r="60" spans="1:24" x14ac:dyDescent="0.2">
      <c r="A60" s="6" t="s">
        <v>69</v>
      </c>
      <c r="B60" s="36"/>
      <c r="C60" s="8">
        <v>10</v>
      </c>
      <c r="D60" s="11">
        <v>95</v>
      </c>
      <c r="E60" s="6">
        <v>0.27</v>
      </c>
      <c r="F60" s="6">
        <v>13</v>
      </c>
      <c r="G60" s="6">
        <v>-75.239999999999995</v>
      </c>
      <c r="H60" s="6">
        <v>27.69</v>
      </c>
      <c r="I60" s="6">
        <v>27.62</v>
      </c>
      <c r="J60" s="6">
        <v>0.06</v>
      </c>
      <c r="K60" s="6">
        <v>1.78</v>
      </c>
      <c r="L60" s="6">
        <v>28.784646184297479</v>
      </c>
      <c r="M60" s="6">
        <v>28.294646184297481</v>
      </c>
      <c r="N60" s="6">
        <v>0.49</v>
      </c>
      <c r="O60" s="6">
        <v>1.856413142432533</v>
      </c>
      <c r="P60" s="6">
        <v>13.9</v>
      </c>
      <c r="Q60" s="6">
        <v>-76.599999999999994</v>
      </c>
      <c r="S60" s="21">
        <v>13.451000000000001</v>
      </c>
      <c r="T60" s="21">
        <v>8.8130000000000006</v>
      </c>
      <c r="U60" s="7">
        <v>2.5778953803528091</v>
      </c>
      <c r="V60" s="7">
        <f t="shared" si="1"/>
        <v>0.1916508349083941</v>
      </c>
      <c r="W60" s="25"/>
      <c r="X60" s="28"/>
    </row>
    <row r="61" spans="1:24" x14ac:dyDescent="0.2">
      <c r="A61" s="6" t="s">
        <v>70</v>
      </c>
      <c r="B61" s="36"/>
      <c r="C61" s="8">
        <v>10</v>
      </c>
      <c r="D61" s="11">
        <v>95</v>
      </c>
      <c r="E61" s="6">
        <v>0.27</v>
      </c>
      <c r="F61" s="6">
        <v>13</v>
      </c>
      <c r="G61" s="6">
        <v>-75.239999999999995</v>
      </c>
      <c r="H61" s="6">
        <v>27.69</v>
      </c>
      <c r="I61" s="6">
        <v>27.62</v>
      </c>
      <c r="J61" s="6">
        <v>0.06</v>
      </c>
      <c r="K61" s="6">
        <v>1.78</v>
      </c>
      <c r="L61" s="6">
        <v>28.842291344373962</v>
      </c>
      <c r="M61" s="6">
        <v>28.352291344373963</v>
      </c>
      <c r="N61" s="6">
        <v>0.49</v>
      </c>
      <c r="O61" s="6">
        <v>1.8403895213548831</v>
      </c>
      <c r="P61" s="6">
        <v>23.3</v>
      </c>
      <c r="Q61" s="6">
        <v>-70.7</v>
      </c>
      <c r="S61" s="21">
        <v>13.465999999999999</v>
      </c>
      <c r="T61" s="21">
        <v>8.8130000000000006</v>
      </c>
      <c r="U61" s="7">
        <v>2.5490532147716722</v>
      </c>
      <c r="V61" s="7">
        <f t="shared" si="1"/>
        <v>0.18929550087417737</v>
      </c>
      <c r="W61" s="25"/>
      <c r="X61" s="28"/>
    </row>
    <row r="62" spans="1:24" x14ac:dyDescent="0.2">
      <c r="A62" s="6" t="s">
        <v>71</v>
      </c>
      <c r="B62" s="36"/>
      <c r="C62" s="8">
        <v>10</v>
      </c>
      <c r="D62" s="11">
        <v>95</v>
      </c>
      <c r="E62" s="6">
        <v>0.27</v>
      </c>
      <c r="F62" s="6">
        <v>13</v>
      </c>
      <c r="G62" s="6">
        <v>-75.239999999999995</v>
      </c>
      <c r="H62" s="6">
        <v>27.69</v>
      </c>
      <c r="I62" s="6">
        <v>27.62</v>
      </c>
      <c r="J62" s="6">
        <v>0.06</v>
      </c>
      <c r="K62" s="6">
        <v>1.78</v>
      </c>
      <c r="L62" s="6">
        <v>28.506424634504867</v>
      </c>
      <c r="M62" s="6">
        <v>28.016424634504869</v>
      </c>
      <c r="N62" s="6">
        <v>0.49</v>
      </c>
      <c r="O62" s="6">
        <v>1.8245197848993699</v>
      </c>
      <c r="P62" s="6">
        <v>6.1</v>
      </c>
      <c r="Q62" s="6">
        <v>-76.099999999999994</v>
      </c>
      <c r="S62" s="21">
        <v>13.430999999999999</v>
      </c>
      <c r="T62" s="21">
        <v>8.8130000000000006</v>
      </c>
      <c r="U62" s="7">
        <v>2.487301398719751</v>
      </c>
      <c r="V62" s="7">
        <f t="shared" si="1"/>
        <v>0.18519108024121445</v>
      </c>
      <c r="W62" s="25"/>
      <c r="X62" s="29"/>
    </row>
    <row r="63" spans="1:24" s="4" customFormat="1" x14ac:dyDescent="0.2">
      <c r="A63" s="10" t="s">
        <v>72</v>
      </c>
      <c r="B63" s="36"/>
      <c r="C63" s="14">
        <v>10</v>
      </c>
      <c r="D63" s="14">
        <v>60</v>
      </c>
      <c r="E63" s="10">
        <v>0.27</v>
      </c>
      <c r="F63" s="10">
        <v>13</v>
      </c>
      <c r="G63" s="10">
        <v>-75.239999999999995</v>
      </c>
      <c r="H63" s="10">
        <v>27.69</v>
      </c>
      <c r="I63" s="10">
        <v>27.62</v>
      </c>
      <c r="J63" s="10">
        <v>0.06</v>
      </c>
      <c r="K63" s="10">
        <v>1.78</v>
      </c>
      <c r="L63" s="10">
        <v>28.821697697480737</v>
      </c>
      <c r="M63" s="10">
        <v>28.331697697480738</v>
      </c>
      <c r="N63" s="10">
        <v>0.49</v>
      </c>
      <c r="O63" s="10">
        <v>1.8336358933319414</v>
      </c>
      <c r="P63" s="10">
        <v>10.5</v>
      </c>
      <c r="Q63" s="10">
        <v>-79.3</v>
      </c>
      <c r="S63" s="20">
        <v>13.321</v>
      </c>
      <c r="T63" s="20">
        <v>8.8130000000000006</v>
      </c>
      <c r="U63" s="13">
        <v>1.1615759723942427</v>
      </c>
      <c r="V63" s="7">
        <f t="shared" si="1"/>
        <v>8.7198856872174962E-2</v>
      </c>
      <c r="W63" s="25">
        <f>AVERAGE(V63:V67)</f>
        <v>0.12133076592181222</v>
      </c>
      <c r="X63" s="27">
        <f>STDEV(V63:V67)</f>
        <v>2.0342643422173276E-2</v>
      </c>
    </row>
    <row r="64" spans="1:24" x14ac:dyDescent="0.2">
      <c r="A64" s="6" t="s">
        <v>73</v>
      </c>
      <c r="B64" s="36"/>
      <c r="C64" s="8">
        <v>10</v>
      </c>
      <c r="D64" s="8">
        <v>60</v>
      </c>
      <c r="E64" s="6">
        <v>0.27</v>
      </c>
      <c r="F64" s="6">
        <v>13</v>
      </c>
      <c r="G64" s="6">
        <v>-75.239999999999995</v>
      </c>
      <c r="H64" s="6">
        <v>27.69</v>
      </c>
      <c r="I64" s="6">
        <v>27.62</v>
      </c>
      <c r="J64" s="6">
        <v>0.06</v>
      </c>
      <c r="K64" s="6">
        <v>1.78</v>
      </c>
      <c r="L64" s="6">
        <v>28.773892486909997</v>
      </c>
      <c r="M64" s="6">
        <v>28.283892486909998</v>
      </c>
      <c r="N64" s="6">
        <v>0.49</v>
      </c>
      <c r="O64" s="6">
        <v>1.8401827668516624</v>
      </c>
      <c r="P64" s="6">
        <v>13.4</v>
      </c>
      <c r="Q64" s="6">
        <v>-74</v>
      </c>
      <c r="S64" s="21">
        <v>13.298</v>
      </c>
      <c r="T64" s="21">
        <v>8.8130000000000006</v>
      </c>
      <c r="U64" s="7">
        <v>1.5757978177349552</v>
      </c>
      <c r="V64" s="7">
        <f t="shared" si="1"/>
        <v>0.1184988583046289</v>
      </c>
      <c r="W64" s="25"/>
      <c r="X64" s="28"/>
    </row>
    <row r="65" spans="1:24" x14ac:dyDescent="0.2">
      <c r="A65" s="6" t="s">
        <v>74</v>
      </c>
      <c r="B65" s="36"/>
      <c r="C65" s="8">
        <v>10</v>
      </c>
      <c r="D65" s="8">
        <v>60</v>
      </c>
      <c r="E65" s="6">
        <v>0.27</v>
      </c>
      <c r="F65" s="6">
        <v>13</v>
      </c>
      <c r="G65" s="6">
        <v>-75.239999999999995</v>
      </c>
      <c r="H65" s="6">
        <v>27.69</v>
      </c>
      <c r="I65" s="6">
        <v>27.62</v>
      </c>
      <c r="J65" s="6">
        <v>0.06</v>
      </c>
      <c r="K65" s="6">
        <v>1.78</v>
      </c>
      <c r="L65" s="6">
        <v>29.2060023300794</v>
      </c>
      <c r="M65" s="6">
        <v>28.716002330079402</v>
      </c>
      <c r="N65" s="6">
        <v>0.49</v>
      </c>
      <c r="O65" s="6">
        <v>1.8422870730623881</v>
      </c>
      <c r="P65" s="6">
        <v>13.3</v>
      </c>
      <c r="Q65" s="6">
        <v>-82.8</v>
      </c>
      <c r="S65" s="21">
        <v>13.266</v>
      </c>
      <c r="T65" s="21">
        <v>8.8130000000000006</v>
      </c>
      <c r="U65" s="7">
        <v>1.8026697375213536</v>
      </c>
      <c r="V65" s="7">
        <f t="shared" si="1"/>
        <v>0.13588645692155538</v>
      </c>
      <c r="W65" s="25"/>
      <c r="X65" s="28"/>
    </row>
    <row r="66" spans="1:24" x14ac:dyDescent="0.2">
      <c r="A66" s="6" t="s">
        <v>75</v>
      </c>
      <c r="B66" s="36"/>
      <c r="C66" s="8">
        <v>10</v>
      </c>
      <c r="D66" s="8">
        <v>60</v>
      </c>
      <c r="E66" s="6">
        <v>0.27</v>
      </c>
      <c r="F66" s="6">
        <v>13</v>
      </c>
      <c r="G66" s="6">
        <v>-75.239999999999995</v>
      </c>
      <c r="H66" s="6">
        <v>27.69</v>
      </c>
      <c r="I66" s="6">
        <v>27.62</v>
      </c>
      <c r="J66" s="6">
        <v>0.06</v>
      </c>
      <c r="K66" s="6">
        <v>1.78</v>
      </c>
      <c r="L66" s="6">
        <v>28.167699831209404</v>
      </c>
      <c r="M66" s="6">
        <v>27.677699831209406</v>
      </c>
      <c r="N66" s="6">
        <v>0.49</v>
      </c>
      <c r="O66" s="6">
        <v>1.8340732482544002</v>
      </c>
      <c r="P66" s="6">
        <v>23.9</v>
      </c>
      <c r="Q66" s="6">
        <v>-180.8</v>
      </c>
      <c r="S66" s="21">
        <v>13.478999999999999</v>
      </c>
      <c r="T66" s="21">
        <v>8.8130000000000006</v>
      </c>
      <c r="U66" s="7">
        <v>1.8283688465968537</v>
      </c>
      <c r="V66" s="7">
        <f t="shared" si="1"/>
        <v>0.13564573385242629</v>
      </c>
      <c r="W66" s="25"/>
      <c r="X66" s="28"/>
    </row>
    <row r="67" spans="1:24" s="5" customFormat="1" x14ac:dyDescent="0.2">
      <c r="A67" s="15" t="s">
        <v>76</v>
      </c>
      <c r="B67" s="36"/>
      <c r="C67" s="17">
        <v>10</v>
      </c>
      <c r="D67" s="17">
        <v>60</v>
      </c>
      <c r="E67" s="15">
        <v>0.27</v>
      </c>
      <c r="F67" s="15">
        <v>13</v>
      </c>
      <c r="G67" s="15">
        <v>-75.239999999999995</v>
      </c>
      <c r="H67" s="15">
        <v>27.69</v>
      </c>
      <c r="I67" s="15">
        <v>27.62</v>
      </c>
      <c r="J67" s="15">
        <v>0.06</v>
      </c>
      <c r="K67" s="15">
        <v>1.78</v>
      </c>
      <c r="L67" s="15">
        <v>28.760386501980069</v>
      </c>
      <c r="M67" s="15">
        <v>28.27038650198007</v>
      </c>
      <c r="N67" s="15">
        <v>0.49</v>
      </c>
      <c r="O67" s="15">
        <v>1.8490504540619912</v>
      </c>
      <c r="P67" s="15">
        <v>-0.9</v>
      </c>
      <c r="Q67" s="15">
        <v>-79.900000000000006</v>
      </c>
      <c r="S67" s="22">
        <v>13.387</v>
      </c>
      <c r="T67" s="22">
        <v>8.8130000000000006</v>
      </c>
      <c r="U67" s="18">
        <v>1.7325980660133349</v>
      </c>
      <c r="V67" s="7">
        <f t="shared" si="1"/>
        <v>0.12942392365827554</v>
      </c>
      <c r="W67" s="25"/>
      <c r="X67" s="29"/>
    </row>
    <row r="68" spans="1:24" x14ac:dyDescent="0.2">
      <c r="A68" s="2" t="s">
        <v>30</v>
      </c>
      <c r="B68" s="36"/>
      <c r="C68" s="8">
        <v>10</v>
      </c>
      <c r="D68" s="8"/>
      <c r="E68" s="6"/>
      <c r="F68" s="6">
        <v>13</v>
      </c>
      <c r="H68" s="6"/>
      <c r="I68" s="6"/>
      <c r="J68" s="6"/>
      <c r="K68" s="6"/>
      <c r="L68" s="6"/>
      <c r="M68" s="6"/>
      <c r="N68" s="6"/>
      <c r="O68" s="6"/>
      <c r="P68" s="6">
        <v>-983.5</v>
      </c>
      <c r="Q68" s="6"/>
      <c r="W68" s="23"/>
    </row>
    <row r="69" spans="1:24" s="4" customFormat="1" x14ac:dyDescent="0.2">
      <c r="A69" s="10" t="s">
        <v>77</v>
      </c>
      <c r="B69" s="36"/>
      <c r="C69" s="12">
        <v>5</v>
      </c>
      <c r="D69" s="12">
        <v>95</v>
      </c>
      <c r="E69" s="10">
        <v>0.27</v>
      </c>
      <c r="F69" s="10">
        <v>13</v>
      </c>
      <c r="G69" s="10">
        <v>-75.239999999999995</v>
      </c>
      <c r="H69" s="10">
        <v>27.69</v>
      </c>
      <c r="I69" s="10">
        <v>27.62</v>
      </c>
      <c r="J69" s="10">
        <v>0.06</v>
      </c>
      <c r="K69" s="10">
        <v>1.78</v>
      </c>
      <c r="L69" s="10">
        <v>28.089082417141455</v>
      </c>
      <c r="M69" s="10">
        <v>27.599082417141457</v>
      </c>
      <c r="N69" s="10">
        <v>0.49</v>
      </c>
      <c r="O69" s="10">
        <v>1.8065854520968598</v>
      </c>
      <c r="P69" s="10">
        <v>-9.8000000000000007</v>
      </c>
      <c r="Q69" s="10">
        <v>-74.8</v>
      </c>
      <c r="S69" s="20">
        <v>13.314</v>
      </c>
      <c r="T69" s="20">
        <v>6.9790000000000001</v>
      </c>
      <c r="U69" s="13">
        <v>0.78799303880194382</v>
      </c>
      <c r="V69" s="7">
        <f t="shared" si="1"/>
        <v>5.918529659020158E-2</v>
      </c>
      <c r="W69" s="25">
        <f>AVERAGE(V69:V72)</f>
        <v>6.1359176367232246E-2</v>
      </c>
      <c r="X69" s="27">
        <f>STDEV(V69:V72)</f>
        <v>3.5638311986243075E-3</v>
      </c>
    </row>
    <row r="70" spans="1:24" x14ac:dyDescent="0.2">
      <c r="A70" s="6" t="s">
        <v>78</v>
      </c>
      <c r="B70" s="36"/>
      <c r="C70" s="11">
        <v>5</v>
      </c>
      <c r="D70" s="11">
        <v>95</v>
      </c>
      <c r="E70" s="6">
        <v>0.27</v>
      </c>
      <c r="F70" s="6">
        <v>13</v>
      </c>
      <c r="G70" s="6">
        <v>-75.239999999999995</v>
      </c>
      <c r="H70" s="6">
        <v>27.69</v>
      </c>
      <c r="I70" s="6">
        <v>27.62</v>
      </c>
      <c r="J70" s="6">
        <v>0.06</v>
      </c>
      <c r="K70" s="6">
        <v>1.78</v>
      </c>
      <c r="L70" s="6">
        <v>29.050479062362573</v>
      </c>
      <c r="M70" s="6">
        <v>28.560479062362575</v>
      </c>
      <c r="N70" s="6">
        <v>0.49</v>
      </c>
      <c r="O70" s="6">
        <v>1.8405903918870907</v>
      </c>
      <c r="P70" s="6">
        <v>1.3</v>
      </c>
      <c r="Q70" s="6">
        <v>-81.099999999999994</v>
      </c>
      <c r="S70" s="21">
        <v>12.87</v>
      </c>
      <c r="T70" s="21">
        <v>6.9790000000000001</v>
      </c>
      <c r="U70" s="7">
        <v>0.82761544540375243</v>
      </c>
      <c r="V70" s="7">
        <f t="shared" si="1"/>
        <v>6.4305784413655975E-2</v>
      </c>
      <c r="W70" s="25"/>
      <c r="X70" s="28"/>
    </row>
    <row r="71" spans="1:24" x14ac:dyDescent="0.2">
      <c r="A71" s="6" t="s">
        <v>79</v>
      </c>
      <c r="B71" s="36"/>
      <c r="C71" s="11">
        <v>5</v>
      </c>
      <c r="D71" s="11">
        <v>95</v>
      </c>
      <c r="E71" s="6">
        <v>0.27</v>
      </c>
      <c r="F71" s="6">
        <v>13</v>
      </c>
      <c r="G71" s="6">
        <v>-75.239999999999995</v>
      </c>
      <c r="H71" s="6">
        <v>27.69</v>
      </c>
      <c r="I71" s="6">
        <v>27.62</v>
      </c>
      <c r="J71" s="6">
        <v>0.06</v>
      </c>
      <c r="K71" s="6">
        <v>1.78</v>
      </c>
      <c r="L71" s="6">
        <v>28.749369953814536</v>
      </c>
      <c r="M71" s="6">
        <v>28.259369953814538</v>
      </c>
      <c r="N71" s="6">
        <v>0.49</v>
      </c>
      <c r="O71" s="6">
        <v>1.8245491221962113</v>
      </c>
      <c r="P71" s="6">
        <v>0.9</v>
      </c>
      <c r="Q71" s="6">
        <v>-83</v>
      </c>
      <c r="S71" s="21">
        <v>13.215999999999999</v>
      </c>
      <c r="T71" s="21">
        <v>6.9790000000000001</v>
      </c>
      <c r="U71" s="7">
        <v>0.75965908826256423</v>
      </c>
      <c r="V71" s="7">
        <f t="shared" si="1"/>
        <v>5.7480257889116544E-2</v>
      </c>
      <c r="W71" s="25"/>
      <c r="X71" s="28"/>
    </row>
    <row r="72" spans="1:24" x14ac:dyDescent="0.2">
      <c r="A72" s="6" t="s">
        <v>80</v>
      </c>
      <c r="B72" s="36"/>
      <c r="C72" s="11">
        <v>5</v>
      </c>
      <c r="D72" s="11">
        <v>95</v>
      </c>
      <c r="E72" s="6">
        <v>0.27</v>
      </c>
      <c r="F72" s="6">
        <v>13</v>
      </c>
      <c r="G72" s="6">
        <v>-75.239999999999995</v>
      </c>
      <c r="H72" s="6">
        <v>27.69</v>
      </c>
      <c r="I72" s="6">
        <v>27.62</v>
      </c>
      <c r="J72" s="6">
        <v>0.06</v>
      </c>
      <c r="K72" s="6">
        <v>1.78</v>
      </c>
      <c r="L72" s="6">
        <v>29.040732014454772</v>
      </c>
      <c r="M72" s="6">
        <v>28.550732014454773</v>
      </c>
      <c r="N72" s="6">
        <v>0.49</v>
      </c>
      <c r="O72" s="6">
        <v>1.8395259092603553</v>
      </c>
      <c r="P72" s="6">
        <v>-1</v>
      </c>
      <c r="Q72" s="6">
        <v>-78.8</v>
      </c>
      <c r="S72" s="21">
        <v>12.558999999999999</v>
      </c>
      <c r="T72" s="21">
        <v>6.9790000000000001</v>
      </c>
      <c r="U72" s="7">
        <v>0.80962053882741769</v>
      </c>
      <c r="V72" s="7">
        <f t="shared" si="1"/>
        <v>6.4465366575954905E-2</v>
      </c>
      <c r="W72" s="25"/>
      <c r="X72" s="29"/>
    </row>
    <row r="73" spans="1:24" s="4" customFormat="1" x14ac:dyDescent="0.2">
      <c r="A73" s="10" t="s">
        <v>81</v>
      </c>
      <c r="B73" s="36"/>
      <c r="C73" s="12">
        <v>5</v>
      </c>
      <c r="D73" s="14">
        <v>60</v>
      </c>
      <c r="E73" s="10">
        <v>0.27</v>
      </c>
      <c r="F73" s="10">
        <v>13</v>
      </c>
      <c r="G73" s="10">
        <v>-75.239999999999995</v>
      </c>
      <c r="H73" s="10">
        <v>27.69</v>
      </c>
      <c r="I73" s="10">
        <v>27.62</v>
      </c>
      <c r="J73" s="10">
        <v>0.06</v>
      </c>
      <c r="K73" s="10">
        <v>1.78</v>
      </c>
      <c r="L73" s="10">
        <v>28.878622405959241</v>
      </c>
      <c r="M73" s="10">
        <v>28.388622405959243</v>
      </c>
      <c r="N73" s="10">
        <v>0.49</v>
      </c>
      <c r="O73" s="10">
        <v>1.8292052273757557</v>
      </c>
      <c r="P73" s="10">
        <v>1.3</v>
      </c>
      <c r="Q73" s="10">
        <v>-85.9</v>
      </c>
      <c r="S73" s="20">
        <v>13.465999999999999</v>
      </c>
      <c r="T73" s="20">
        <v>6.9790000000000001</v>
      </c>
      <c r="U73" s="13">
        <v>0.54022169347395954</v>
      </c>
      <c r="V73" s="7">
        <f t="shared" si="1"/>
        <v>4.0117458300457418E-2</v>
      </c>
      <c r="W73" s="26">
        <f>AVERAGE(V73:V77)</f>
        <v>4.032512038979251E-2</v>
      </c>
      <c r="X73" s="27">
        <f>STDEV(V73:V77)</f>
        <v>8.20353867346293E-4</v>
      </c>
    </row>
    <row r="74" spans="1:24" x14ac:dyDescent="0.2">
      <c r="A74" s="6" t="s">
        <v>82</v>
      </c>
      <c r="B74" s="36"/>
      <c r="C74" s="11">
        <v>5</v>
      </c>
      <c r="D74" s="8">
        <v>60</v>
      </c>
      <c r="E74" s="6">
        <v>0.27</v>
      </c>
      <c r="F74" s="6">
        <v>13</v>
      </c>
      <c r="G74" s="6">
        <v>-75.239999999999995</v>
      </c>
      <c r="H74" s="6">
        <v>27.69</v>
      </c>
      <c r="I74" s="6">
        <v>27.62</v>
      </c>
      <c r="J74" s="6">
        <v>0.06</v>
      </c>
      <c r="K74" s="6">
        <v>1.78</v>
      </c>
      <c r="L74" s="6">
        <v>28.928534514719644</v>
      </c>
      <c r="M74" s="6">
        <v>28.438534514719645</v>
      </c>
      <c r="N74" s="6">
        <v>0.49</v>
      </c>
      <c r="O74" s="6">
        <v>1.8429495419550312</v>
      </c>
      <c r="P74" s="6">
        <v>1.8</v>
      </c>
      <c r="Q74" s="6">
        <v>-79</v>
      </c>
      <c r="S74" s="21">
        <v>13.066000000000001</v>
      </c>
      <c r="T74" s="21">
        <v>6.9790000000000001</v>
      </c>
      <c r="U74" s="7">
        <v>0.52076140501144919</v>
      </c>
      <c r="V74" s="7">
        <f t="shared" si="1"/>
        <v>3.9856222639786401E-2</v>
      </c>
      <c r="W74" s="26"/>
      <c r="X74" s="28"/>
    </row>
    <row r="75" spans="1:24" x14ac:dyDescent="0.2">
      <c r="A75" s="6" t="s">
        <v>83</v>
      </c>
      <c r="B75" s="36"/>
      <c r="C75" s="11">
        <v>5</v>
      </c>
      <c r="D75" s="8">
        <v>60</v>
      </c>
      <c r="E75" s="6">
        <v>0.27</v>
      </c>
      <c r="F75" s="6">
        <v>13</v>
      </c>
      <c r="G75" s="6">
        <v>-75.239999999999995</v>
      </c>
      <c r="H75" s="6">
        <v>27.69</v>
      </c>
      <c r="I75" s="6">
        <v>27.62</v>
      </c>
      <c r="J75" s="6">
        <v>0.06</v>
      </c>
      <c r="K75" s="6">
        <v>1.78</v>
      </c>
      <c r="L75" s="6">
        <v>28.760082661199903</v>
      </c>
      <c r="M75" s="6">
        <v>28.270082661199904</v>
      </c>
      <c r="N75" s="6">
        <v>0.49</v>
      </c>
      <c r="O75" s="6">
        <v>1.8356985827062682</v>
      </c>
      <c r="P75" s="6">
        <v>8.4</v>
      </c>
      <c r="Q75" s="6">
        <v>-79.5</v>
      </c>
      <c r="S75" s="21">
        <v>13.324999999999999</v>
      </c>
      <c r="T75" s="21">
        <v>6.9790000000000001</v>
      </c>
      <c r="U75" s="7">
        <v>0.53799668960265035</v>
      </c>
      <c r="V75" s="7">
        <f t="shared" si="1"/>
        <v>4.0374986086502841E-2</v>
      </c>
      <c r="W75" s="26"/>
      <c r="X75" s="28"/>
    </row>
    <row r="76" spans="1:24" x14ac:dyDescent="0.2">
      <c r="A76" s="6" t="s">
        <v>84</v>
      </c>
      <c r="B76" s="36"/>
      <c r="C76" s="11">
        <v>5</v>
      </c>
      <c r="D76" s="8">
        <v>60</v>
      </c>
      <c r="E76" s="6">
        <v>0.27</v>
      </c>
      <c r="F76" s="6">
        <v>13</v>
      </c>
      <c r="G76" s="6">
        <v>-75.239999999999995</v>
      </c>
      <c r="H76" s="6">
        <v>27.69</v>
      </c>
      <c r="I76" s="6">
        <v>27.62</v>
      </c>
      <c r="J76" s="6">
        <v>0.06</v>
      </c>
      <c r="K76" s="6">
        <v>1.78</v>
      </c>
      <c r="L76" s="6">
        <v>28.584555887778013</v>
      </c>
      <c r="M76" s="6">
        <v>28.094555887778014</v>
      </c>
      <c r="N76" s="6">
        <v>0.49</v>
      </c>
      <c r="O76" s="6">
        <v>1.829143750280587</v>
      </c>
      <c r="P76" s="6">
        <v>11.1</v>
      </c>
      <c r="Q76" s="6">
        <v>-79.099999999999994</v>
      </c>
      <c r="S76" s="21">
        <v>13.464</v>
      </c>
      <c r="T76" s="21">
        <v>6.9790000000000001</v>
      </c>
      <c r="U76" s="7">
        <v>0.56137367832848384</v>
      </c>
      <c r="V76" s="7">
        <f t="shared" si="1"/>
        <v>4.1694420553214782E-2</v>
      </c>
      <c r="W76" s="26"/>
      <c r="X76" s="28"/>
    </row>
    <row r="77" spans="1:24" s="5" customFormat="1" x14ac:dyDescent="0.2">
      <c r="A77" s="15" t="s">
        <v>85</v>
      </c>
      <c r="B77" s="36"/>
      <c r="C77" s="16">
        <v>5</v>
      </c>
      <c r="D77" s="17">
        <v>60</v>
      </c>
      <c r="E77" s="15">
        <v>0.27</v>
      </c>
      <c r="F77" s="15">
        <v>13</v>
      </c>
      <c r="G77" s="15">
        <v>-75.239999999999995</v>
      </c>
      <c r="H77" s="15">
        <v>27.69</v>
      </c>
      <c r="I77" s="15">
        <v>27.62</v>
      </c>
      <c r="J77" s="15">
        <v>0.06</v>
      </c>
      <c r="K77" s="15">
        <v>1.78</v>
      </c>
      <c r="L77" s="15">
        <v>28.854435527002792</v>
      </c>
      <c r="M77" s="15">
        <v>28.364435527002794</v>
      </c>
      <c r="N77" s="15">
        <v>0.49</v>
      </c>
      <c r="O77" s="15">
        <v>1.8367334708837109</v>
      </c>
      <c r="P77" s="15">
        <v>8.3000000000000007</v>
      </c>
      <c r="Q77" s="15">
        <v>-81.7</v>
      </c>
      <c r="S77" s="22">
        <v>13.071999999999999</v>
      </c>
      <c r="T77" s="22">
        <v>6.9790000000000001</v>
      </c>
      <c r="U77" s="18">
        <v>0.51742262783158277</v>
      </c>
      <c r="V77" s="7">
        <f t="shared" si="1"/>
        <v>3.9582514369001134E-2</v>
      </c>
      <c r="W77" s="26"/>
      <c r="X77" s="29"/>
    </row>
    <row r="78" spans="1:24" x14ac:dyDescent="0.2">
      <c r="A78" s="2" t="s">
        <v>86</v>
      </c>
      <c r="B78" s="36"/>
      <c r="C78" s="11">
        <v>5</v>
      </c>
      <c r="D78" s="8"/>
      <c r="E78" s="6"/>
      <c r="F78" s="6">
        <v>13</v>
      </c>
      <c r="H78" s="6"/>
      <c r="I78" s="6"/>
      <c r="J78" s="6"/>
      <c r="K78" s="6"/>
      <c r="L78" s="6"/>
      <c r="M78" s="6"/>
      <c r="N78" s="6"/>
      <c r="O78" s="6"/>
      <c r="P78" s="6">
        <v>-988.7</v>
      </c>
      <c r="Q78" s="6"/>
    </row>
  </sheetData>
  <mergeCells count="38">
    <mergeCell ref="L1:O1"/>
    <mergeCell ref="B3:B18"/>
    <mergeCell ref="B19:B38"/>
    <mergeCell ref="B39:B57"/>
    <mergeCell ref="B58:B78"/>
    <mergeCell ref="G1:K1"/>
    <mergeCell ref="X73:X77"/>
    <mergeCell ref="X69:X72"/>
    <mergeCell ref="X63:X67"/>
    <mergeCell ref="X58:X62"/>
    <mergeCell ref="X54:X56"/>
    <mergeCell ref="W39:W43"/>
    <mergeCell ref="X49:X53"/>
    <mergeCell ref="X44:X47"/>
    <mergeCell ref="X39:X43"/>
    <mergeCell ref="X10:X13"/>
    <mergeCell ref="X14:X17"/>
    <mergeCell ref="X19:X21"/>
    <mergeCell ref="X22:X27"/>
    <mergeCell ref="X29:X33"/>
    <mergeCell ref="X3:X5"/>
    <mergeCell ref="X6:X9"/>
    <mergeCell ref="X34:X37"/>
    <mergeCell ref="W3:W5"/>
    <mergeCell ref="W6:W9"/>
    <mergeCell ref="W10:W13"/>
    <mergeCell ref="W14:W17"/>
    <mergeCell ref="W19:W21"/>
    <mergeCell ref="W22:W27"/>
    <mergeCell ref="W29:W33"/>
    <mergeCell ref="W34:W37"/>
    <mergeCell ref="W69:W72"/>
    <mergeCell ref="W73:W77"/>
    <mergeCell ref="W44:W47"/>
    <mergeCell ref="W49:W53"/>
    <mergeCell ref="W54:W56"/>
    <mergeCell ref="W58:W62"/>
    <mergeCell ref="W63:W67"/>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Lab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2022-01-11T13:10:30Z</dcterms:created>
  <dcterms:modified xsi:type="dcterms:W3CDTF">2024-01-19T22:56:14Z</dcterms:modified>
</cp:coreProperties>
</file>