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azHilman\Dropbox\research\writing\High impact journal\BG disscusions\"/>
    </mc:Choice>
  </mc:AlternateContent>
  <bookViews>
    <workbookView xWindow="0" yWindow="0" windowWidth="20490" windowHeight="7755" tabRatio="821" activeTab="8"/>
  </bookViews>
  <sheets>
    <sheet name="Jerusalem seasons" sheetId="1" r:id="rId1"/>
    <sheet name="jerusalem Q. ilex" sheetId="2" r:id="rId2"/>
    <sheet name="Ramat Hanadiv" sheetId="3" r:id="rId3"/>
    <sheet name="US sites" sheetId="4" r:id="rId4"/>
    <sheet name="Panama 2012" sheetId="5" r:id="rId5"/>
    <sheet name="Panama 2013" sheetId="6" r:id="rId6"/>
    <sheet name="Panama 2014" sheetId="7" r:id="rId7"/>
    <sheet name="Spain" sheetId="8" r:id="rId8"/>
    <sheet name="Brazil" sheetId="10" r:id="rId9"/>
  </sheets>
  <externalReferences>
    <externalReference r:id="rId10"/>
    <externalReference r:id="rId11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13" i="6" l="1"/>
  <c r="AL13" i="6"/>
  <c r="AS10" i="6"/>
  <c r="AS8" i="6"/>
  <c r="AW6" i="6"/>
  <c r="AS6" i="6"/>
  <c r="AO6" i="6"/>
  <c r="AW5" i="6"/>
  <c r="AN5" i="6"/>
  <c r="AL5" i="6"/>
  <c r="AS4" i="6"/>
  <c r="AQ16" i="6"/>
  <c r="AR13" i="6"/>
  <c r="AQ13" i="6"/>
  <c r="AP13" i="6"/>
  <c r="AO13" i="6"/>
  <c r="AQ12" i="6"/>
  <c r="AP12" i="6"/>
  <c r="AQ11" i="6"/>
  <c r="AP11" i="6"/>
  <c r="AN11" i="6"/>
  <c r="AQ10" i="6"/>
  <c r="AP10" i="6"/>
  <c r="AQ8" i="6"/>
  <c r="AP8" i="6"/>
  <c r="AP2" i="6"/>
  <c r="AS7" i="6"/>
  <c r="AQ7" i="6"/>
  <c r="AP7" i="6"/>
  <c r="AR6" i="6"/>
  <c r="AQ6" i="6"/>
  <c r="AP6" i="6"/>
  <c r="AM6" i="6"/>
  <c r="AL6" i="6"/>
  <c r="AR5" i="6"/>
  <c r="AQ5" i="6"/>
  <c r="AP5" i="6"/>
  <c r="AO5" i="6"/>
  <c r="AM5" i="6"/>
  <c r="AQ4" i="6"/>
  <c r="AP4" i="6"/>
  <c r="AQ3" i="6"/>
  <c r="AP3" i="6"/>
  <c r="AN3" i="6"/>
  <c r="AQ2" i="6"/>
  <c r="AN6" i="6" l="1"/>
  <c r="AU6" i="6"/>
  <c r="AV6" i="6" s="1"/>
  <c r="AU7" i="6"/>
  <c r="AV7" i="6" s="1"/>
  <c r="AU8" i="6"/>
  <c r="AV8" i="6" s="1"/>
  <c r="AM13" i="6"/>
  <c r="AN12" i="6"/>
  <c r="AS12" i="6"/>
  <c r="AW12" i="6"/>
  <c r="AS5" i="6"/>
  <c r="AS3" i="6"/>
  <c r="AU3" i="6" s="1"/>
  <c r="AV3" i="6" s="1"/>
  <c r="AW3" i="6"/>
  <c r="AW11" i="6"/>
  <c r="AS11" i="6"/>
  <c r="AU11" i="6" s="1"/>
  <c r="AV11" i="6" s="1"/>
  <c r="AU5" i="6"/>
  <c r="AV5" i="6" s="1"/>
  <c r="AW10" i="6"/>
  <c r="AN10" i="6"/>
  <c r="AW2" i="6"/>
  <c r="AN2" i="6"/>
  <c r="AU10" i="6"/>
  <c r="AV10" i="6" s="1"/>
  <c r="AS2" i="6"/>
  <c r="AU2" i="6" s="1"/>
  <c r="AV2" i="6" s="1"/>
  <c r="AU4" i="6"/>
  <c r="AV4" i="6" s="1"/>
  <c r="AU12" i="6"/>
  <c r="AV12" i="6" s="1"/>
  <c r="AW4" i="6"/>
  <c r="AN4" i="6"/>
  <c r="AN7" i="6"/>
  <c r="AW7" i="6"/>
  <c r="AW8" i="6"/>
  <c r="AN8" i="6"/>
  <c r="AS13" i="6"/>
  <c r="AU13" i="6" s="1"/>
  <c r="AV13" i="6" s="1"/>
  <c r="AN13" i="6"/>
</calcChain>
</file>

<file path=xl/sharedStrings.xml><?xml version="1.0" encoding="utf-8"?>
<sst xmlns="http://schemas.openxmlformats.org/spreadsheetml/2006/main" count="1173" uniqueCount="183">
  <si>
    <t>Pistacia atlantica</t>
  </si>
  <si>
    <t>Time of sampling steady state</t>
  </si>
  <si>
    <t>ARQ steady state</t>
  </si>
  <si>
    <t xml:space="preserve">ARQ instantanuos </t>
  </si>
  <si>
    <t xml:space="preserve">SD ARQ instantanuos </t>
  </si>
  <si>
    <t>SD ARQ steady state</t>
  </si>
  <si>
    <t>Malus domestica</t>
  </si>
  <si>
    <t>Populus deltoides</t>
  </si>
  <si>
    <t>Inf</t>
  </si>
  <si>
    <t>Platanus occidentalis High chamber</t>
  </si>
  <si>
    <t>Platanus occidentalis Low</t>
  </si>
  <si>
    <t>Quercus calliprinos High</t>
  </si>
  <si>
    <t>Quercus calliprinos Low</t>
  </si>
  <si>
    <t>Time of sampling instantanuos</t>
  </si>
  <si>
    <t>Phenology Code (0-full foliage, 1- defoliation, 2- winter dormancy, 3- leaf regenration)</t>
  </si>
  <si>
    <t>Tree ID</t>
  </si>
  <si>
    <t>diameter in the lower part of the chamber</t>
  </si>
  <si>
    <t>Height from the lower part of the chamber to the ground</t>
  </si>
  <si>
    <t>influx (umole O2* m^-2*s^-1)</t>
  </si>
  <si>
    <t>ARQ short</t>
  </si>
  <si>
    <t>ARQ 3 d</t>
  </si>
  <si>
    <t>I.J.1</t>
  </si>
  <si>
    <t>I.J.2</t>
  </si>
  <si>
    <t>I.J.3</t>
  </si>
  <si>
    <t>I.J.4</t>
  </si>
  <si>
    <t>outer bark1</t>
  </si>
  <si>
    <t>outer bark2</t>
  </si>
  <si>
    <t>outer bark3</t>
  </si>
  <si>
    <t>outer bark4</t>
  </si>
  <si>
    <t>leaves1</t>
  </si>
  <si>
    <t>leaves2</t>
  </si>
  <si>
    <t>leaves3</t>
  </si>
  <si>
    <t>leaves4</t>
  </si>
  <si>
    <t>outer bark1 nanomole O2 gFW^-1 s^-1</t>
  </si>
  <si>
    <t>Chamber</t>
  </si>
  <si>
    <t>outer bark2 nanomole O2 gFW^-1 s^-1</t>
  </si>
  <si>
    <t>outer bark3 nanomole O2 gFW^-1 s^-1</t>
  </si>
  <si>
    <t>outer bark4 nanomole O2 gFW^-1 s^-1</t>
  </si>
  <si>
    <t>Leaves1 nanomole O2 gFW^-1 s^-1</t>
  </si>
  <si>
    <t>Leaves2 nanomole O2 gFW^-1 s^-1</t>
  </si>
  <si>
    <t>Leaves3 nanomole O2 gFW^-1 s^-1</t>
  </si>
  <si>
    <t>Leaves4 nanomole O2 gFW^-1 s^-1</t>
  </si>
  <si>
    <t>O2 uptake rate incubations</t>
  </si>
  <si>
    <t>ARQ incubations</t>
  </si>
  <si>
    <t>water cont stem cores (fraction)</t>
  </si>
  <si>
    <t>water cont leaves (fraction)</t>
  </si>
  <si>
    <t>STD</t>
  </si>
  <si>
    <t>WP (Mpa)</t>
  </si>
  <si>
    <t>ARQ</t>
  </si>
  <si>
    <t>Bartlett</t>
  </si>
  <si>
    <t>had a little color developing</t>
  </si>
  <si>
    <t>had lots of color on the lower canopy</t>
  </si>
  <si>
    <t>Harvard</t>
  </si>
  <si>
    <t>green leaves</t>
  </si>
  <si>
    <t>had a little color developing, also had black spots on the leaves, some sign of a pest or disease</t>
  </si>
  <si>
    <t>Site</t>
  </si>
  <si>
    <t>[O2] (%)</t>
  </si>
  <si>
    <t>SD ARQ</t>
  </si>
  <si>
    <t>Tree I.D</t>
  </si>
  <si>
    <t>plot</t>
  </si>
  <si>
    <t xml:space="preserve">Treatment </t>
  </si>
  <si>
    <t>chamber height</t>
  </si>
  <si>
    <t>volume</t>
  </si>
  <si>
    <t>duration (hours)</t>
  </si>
  <si>
    <t>DBH</t>
  </si>
  <si>
    <t>[O2] Hamp</t>
  </si>
  <si>
    <t>std</t>
  </si>
  <si>
    <t>NPK</t>
  </si>
  <si>
    <t>C</t>
  </si>
  <si>
    <t>P</t>
  </si>
  <si>
    <t>12_35</t>
  </si>
  <si>
    <t>L-</t>
  </si>
  <si>
    <t>13_40</t>
  </si>
  <si>
    <t>flask</t>
  </si>
  <si>
    <t>Plot Num.</t>
  </si>
  <si>
    <t>Block</t>
  </si>
  <si>
    <t>Perimeter in the lower side of the chamber</t>
  </si>
  <si>
    <t>Tstart</t>
  </si>
  <si>
    <t>Tend</t>
  </si>
  <si>
    <t>Measurement</t>
  </si>
  <si>
    <t>Incubation time (hr)</t>
  </si>
  <si>
    <t>notices 1</t>
  </si>
  <si>
    <t>notices 2</t>
  </si>
  <si>
    <t>CO2 flask (%)</t>
  </si>
  <si>
    <t>O2 flask (%)</t>
  </si>
  <si>
    <t>litter</t>
  </si>
  <si>
    <t>N</t>
  </si>
  <si>
    <t>K</t>
  </si>
  <si>
    <t>diameter  in the lower side of the chamber</t>
  </si>
  <si>
    <t>cahmber volume</t>
  </si>
  <si>
    <t>cahmber height</t>
  </si>
  <si>
    <t>sstate duration (hours)</t>
  </si>
  <si>
    <t>ARQ incubation 1</t>
  </si>
  <si>
    <t>O2(%) incubation Hampadah</t>
  </si>
  <si>
    <t>Dry weight core (g)</t>
  </si>
  <si>
    <t>Incubation duration (h)</t>
  </si>
  <si>
    <t>Incubation volume (cm3)</t>
  </si>
  <si>
    <t>resp rate</t>
  </si>
  <si>
    <t>resp rate nanomole gFW s</t>
  </si>
  <si>
    <t>ARQ incubation 2</t>
  </si>
  <si>
    <t>8_47, 40957</t>
  </si>
  <si>
    <t>no leaking</t>
  </si>
  <si>
    <t>MS</t>
  </si>
  <si>
    <t>T incubation</t>
  </si>
  <si>
    <t>conversion factor ml-nanomol</t>
  </si>
  <si>
    <t>19+46</t>
  </si>
  <si>
    <t>half tree sick with no leaves in canopy in this side. The chamber was in the sick side.</t>
  </si>
  <si>
    <t>325+113</t>
  </si>
  <si>
    <t>in the 30 minutes incubation the chamber was not coveredd</t>
  </si>
  <si>
    <t>254+349</t>
  </si>
  <si>
    <t xml:space="preserve">few drops </t>
  </si>
  <si>
    <t xml:space="preserve">half tree sick. Leaves in all canopy, chamber in healthy side. </t>
  </si>
  <si>
    <t>85+103</t>
  </si>
  <si>
    <t>PK</t>
  </si>
  <si>
    <t>34+65</t>
  </si>
  <si>
    <t>NK</t>
  </si>
  <si>
    <t>14+312</t>
  </si>
  <si>
    <t>NP</t>
  </si>
  <si>
    <t>23+124</t>
  </si>
  <si>
    <t>72+47</t>
  </si>
  <si>
    <r>
      <t>D</t>
    </r>
    <r>
      <rPr>
        <b/>
        <sz val="10"/>
        <rFont val="Arial"/>
        <family val="2"/>
      </rPr>
      <t>CO2/</t>
    </r>
    <r>
      <rPr>
        <b/>
        <sz val="10"/>
        <rFont val="Symbol"/>
        <family val="1"/>
        <charset val="2"/>
      </rPr>
      <t>D</t>
    </r>
    <r>
      <rPr>
        <b/>
        <sz val="10"/>
        <rFont val="Arial"/>
        <family val="2"/>
      </rPr>
      <t>O2</t>
    </r>
  </si>
  <si>
    <t>block</t>
  </si>
  <si>
    <t>Diameter</t>
  </si>
  <si>
    <t>t1 (start-first)</t>
  </si>
  <si>
    <t>t1 (start-steady state)</t>
  </si>
  <si>
    <t>hours t1 (start-steady state)</t>
  </si>
  <si>
    <t>146</t>
  </si>
  <si>
    <t>no drops, sealed</t>
  </si>
  <si>
    <t>Chamber experiment</t>
  </si>
  <si>
    <t>Stem cores incubation experiment</t>
  </si>
  <si>
    <t>short smpl hour</t>
  </si>
  <si>
    <t>steady state smpl hour</t>
  </si>
  <si>
    <t>O2 short</t>
  </si>
  <si>
    <t>CO2 short</t>
  </si>
  <si>
    <t>O2 steady</t>
  </si>
  <si>
    <t>ARQ 3 h</t>
  </si>
  <si>
    <t>ARQ 8 h</t>
  </si>
  <si>
    <t>O2 3 h</t>
  </si>
  <si>
    <t>O2 8 h</t>
  </si>
  <si>
    <t>Set-up volume 3 h incubation</t>
  </si>
  <si>
    <t>Set-up volume 8 h incubation</t>
  </si>
  <si>
    <t>Duration 3 h incubation</t>
  </si>
  <si>
    <t>Duration 8 h incubation</t>
  </si>
  <si>
    <t>Average daily (15/5 09:00-17:00) sap flow (m3 H2O m-2 h-1)</t>
  </si>
  <si>
    <t>Main_SAP1</t>
  </si>
  <si>
    <t>Main_SAP2</t>
  </si>
  <si>
    <t>Main_SAP5</t>
  </si>
  <si>
    <t>Main_SAP6</t>
  </si>
  <si>
    <t>North_SAP1 SAP2</t>
  </si>
  <si>
    <t>North_SAP1 SAP3</t>
  </si>
  <si>
    <t>North_SAP1 SAP4</t>
  </si>
  <si>
    <t>North_SAP1 SAP5</t>
  </si>
  <si>
    <t>South_SAP2</t>
  </si>
  <si>
    <t>South_SAP3</t>
  </si>
  <si>
    <t>South_SAP4</t>
  </si>
  <si>
    <t>South_SAP6</t>
  </si>
  <si>
    <t>B9</t>
  </si>
  <si>
    <t>B10</t>
  </si>
  <si>
    <t>B11</t>
  </si>
  <si>
    <t>B12</t>
  </si>
  <si>
    <t xml:space="preserve"> </t>
  </si>
  <si>
    <t>Instem 4cm</t>
  </si>
  <si>
    <t>Instem 8cm</t>
  </si>
  <si>
    <t>Instem 12cm</t>
  </si>
  <si>
    <t>Chamber\chamber pre gird</t>
  </si>
  <si>
    <t>Tower 0.2m</t>
  </si>
  <si>
    <t>Tower 1.8m</t>
  </si>
  <si>
    <t>Tower 3.5</t>
  </si>
  <si>
    <t>Tower 6.5m</t>
  </si>
  <si>
    <t>Tower 11m</t>
  </si>
  <si>
    <t>Tower 15m</t>
  </si>
  <si>
    <t>tree 233</t>
  </si>
  <si>
    <t>tree 303</t>
  </si>
  <si>
    <t>tree 355</t>
  </si>
  <si>
    <t>tree 406</t>
  </si>
  <si>
    <t>tree 490</t>
  </si>
  <si>
    <t>tree 492</t>
  </si>
  <si>
    <t>CO2</t>
  </si>
  <si>
    <t>dbh (cm)</t>
  </si>
  <si>
    <t>ARQ chambers</t>
  </si>
  <si>
    <t>In-stem experiment</t>
  </si>
  <si>
    <t>O2</t>
  </si>
  <si>
    <t>Tower tree (m above ground)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</si>
</sst>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[$-409]mmm\-yy;@"/>
    <numFmt numFmtId="166" formatCode="0.000"/>
    <numFmt numFmtId="173" formatCode="0.0"/>
    <numFmt numFmtId="174" formatCode="[$-1000000]h:mm;@"/>
    <numFmt numFmtId="176" formatCode="[$-F400]h:mm:ss\ AM/PM"/>
    <numFmt numFmtId="178" formatCode="B1mmm\-yy"/>
    <numFmt numFmtId="179" formatCode="0.000000"/>
    <numFmt numFmtId="180" formatCode="[$-1010409]d/m/yyyy\ h:mm;@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177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sz val="10"/>
      <color rgb="FFFF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69">
    <xf numFmtId="0" fontId="0" fillId="0" borderId="0" xfId="0"/>
    <xf numFmtId="2" fontId="3" fillId="0" borderId="0" xfId="1" applyNumberFormat="1" applyFont="1" applyFill="1"/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/>
    <xf numFmtId="2" fontId="2" fillId="0" borderId="0" xfId="1" applyNumberFormat="1" applyFill="1"/>
    <xf numFmtId="0" fontId="2" fillId="0" borderId="0" xfId="1" applyFill="1"/>
    <xf numFmtId="164" fontId="2" fillId="0" borderId="0" xfId="1" applyNumberFormat="1" applyFill="1"/>
    <xf numFmtId="14" fontId="2" fillId="0" borderId="0" xfId="1" applyNumberFormat="1" applyFill="1"/>
    <xf numFmtId="0" fontId="5" fillId="4" borderId="1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0" fontId="2" fillId="0" borderId="0" xfId="1"/>
    <xf numFmtId="0" fontId="5" fillId="4" borderId="1" xfId="1" applyFont="1" applyFill="1" applyBorder="1" applyAlignment="1">
      <alignment horizontal="left"/>
    </xf>
    <xf numFmtId="173" fontId="5" fillId="4" borderId="1" xfId="1" applyNumberFormat="1" applyFont="1" applyFill="1" applyBorder="1" applyAlignment="1">
      <alignment horizontal="left"/>
    </xf>
    <xf numFmtId="1" fontId="2" fillId="0" borderId="0" xfId="1" applyNumberFormat="1"/>
    <xf numFmtId="2" fontId="2" fillId="0" borderId="0" xfId="1" applyNumberFormat="1"/>
    <xf numFmtId="0" fontId="5" fillId="4" borderId="1" xfId="1" applyFont="1" applyFill="1" applyBorder="1" applyAlignment="1">
      <alignment horizontal="left"/>
    </xf>
    <xf numFmtId="2" fontId="2" fillId="0" borderId="0" xfId="1" applyNumberFormat="1"/>
    <xf numFmtId="0" fontId="5" fillId="4" borderId="1" xfId="1" applyFont="1" applyFill="1" applyBorder="1" applyAlignment="1">
      <alignment horizontal="left"/>
    </xf>
    <xf numFmtId="2" fontId="2" fillId="0" borderId="0" xfId="1" applyNumberFormat="1"/>
    <xf numFmtId="0" fontId="5" fillId="4" borderId="1" xfId="1" applyFont="1" applyFill="1" applyBorder="1" applyAlignment="1">
      <alignment horizontal="left"/>
    </xf>
    <xf numFmtId="2" fontId="2" fillId="0" borderId="0" xfId="1" applyNumberFormat="1"/>
    <xf numFmtId="0" fontId="0" fillId="0" borderId="0" xfId="0"/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78" fontId="0" fillId="0" borderId="12" xfId="0" applyNumberFormat="1" applyBorder="1"/>
    <xf numFmtId="178" fontId="0" fillId="0" borderId="13" xfId="0" applyNumberFormat="1" applyBorder="1"/>
    <xf numFmtId="178" fontId="0" fillId="0" borderId="14" xfId="0" applyNumberFormat="1" applyBorder="1"/>
    <xf numFmtId="0" fontId="0" fillId="0" borderId="0" xfId="0"/>
    <xf numFmtId="2" fontId="0" fillId="0" borderId="0" xfId="0" applyNumberFormat="1"/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78" fontId="0" fillId="0" borderId="12" xfId="0" applyNumberFormat="1" applyBorder="1"/>
    <xf numFmtId="178" fontId="0" fillId="0" borderId="13" xfId="0" applyNumberFormat="1" applyBorder="1"/>
    <xf numFmtId="178" fontId="0" fillId="0" borderId="14" xfId="0" applyNumberFormat="1" applyBorder="1"/>
    <xf numFmtId="0" fontId="0" fillId="0" borderId="0" xfId="0"/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7" xfId="0" applyBorder="1"/>
    <xf numFmtId="0" fontId="0" fillId="0" borderId="4" xfId="0" applyBorder="1"/>
    <xf numFmtId="0" fontId="0" fillId="0" borderId="1" xfId="0" applyBorder="1"/>
    <xf numFmtId="174" fontId="0" fillId="0" borderId="0" xfId="0" applyNumberFormat="1"/>
    <xf numFmtId="173" fontId="5" fillId="4" borderId="1" xfId="0" applyNumberFormat="1" applyFont="1" applyFill="1" applyBorder="1" applyAlignment="1">
      <alignment horizontal="left"/>
    </xf>
    <xf numFmtId="0" fontId="0" fillId="0" borderId="0" xfId="0"/>
    <xf numFmtId="2" fontId="0" fillId="0" borderId="0" xfId="0" applyNumberFormat="1"/>
    <xf numFmtId="0" fontId="2" fillId="0" borderId="0" xfId="2" applyAlignment="1">
      <alignment horizontal="center"/>
    </xf>
    <xf numFmtId="0" fontId="4" fillId="0" borderId="0" xfId="2" applyFont="1" applyAlignment="1">
      <alignment horizontal="center"/>
    </xf>
    <xf numFmtId="0" fontId="0" fillId="0" borderId="0" xfId="0"/>
    <xf numFmtId="2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166" fontId="0" fillId="0" borderId="0" xfId="0" applyNumberFormat="1"/>
    <xf numFmtId="11" fontId="0" fillId="0" borderId="0" xfId="0" applyNumberFormat="1"/>
    <xf numFmtId="0" fontId="0" fillId="0" borderId="6" xfId="0" applyBorder="1"/>
    <xf numFmtId="2" fontId="0" fillId="0" borderId="3" xfId="0" applyNumberFormat="1" applyBorder="1"/>
    <xf numFmtId="2" fontId="0" fillId="0" borderId="5" xfId="0" applyNumberFormat="1" applyBorder="1"/>
    <xf numFmtId="0" fontId="0" fillId="0" borderId="8" xfId="0" applyBorder="1"/>
    <xf numFmtId="0" fontId="0" fillId="0" borderId="0" xfId="0" applyBorder="1"/>
    <xf numFmtId="2" fontId="0" fillId="0" borderId="0" xfId="0" applyNumberFormat="1" applyBorder="1"/>
    <xf numFmtId="1" fontId="0" fillId="0" borderId="0" xfId="0" applyNumberFormat="1"/>
    <xf numFmtId="2" fontId="0" fillId="0" borderId="0" xfId="0" applyNumberFormat="1" applyFill="1" applyBorder="1"/>
    <xf numFmtId="0" fontId="0" fillId="0" borderId="0" xfId="0" applyFill="1" applyBorder="1"/>
    <xf numFmtId="0" fontId="0" fillId="0" borderId="0" xfId="0" applyNumberFormat="1" applyBorder="1"/>
    <xf numFmtId="173" fontId="0" fillId="0" borderId="0" xfId="0" applyNumberFormat="1"/>
    <xf numFmtId="2" fontId="5" fillId="5" borderId="1" xfId="0" applyNumberFormat="1" applyFont="1" applyFill="1" applyBorder="1"/>
    <xf numFmtId="2" fontId="5" fillId="6" borderId="1" xfId="0" applyNumberFormat="1" applyFont="1" applyFill="1" applyBorder="1"/>
    <xf numFmtId="2" fontId="0" fillId="0" borderId="2" xfId="0" applyNumberFormat="1" applyBorder="1" applyAlignment="1">
      <alignment horizontal="left"/>
    </xf>
    <xf numFmtId="0" fontId="5" fillId="4" borderId="0" xfId="0" applyFont="1" applyFill="1" applyAlignment="1">
      <alignment horizontal="left"/>
    </xf>
    <xf numFmtId="173" fontId="5" fillId="4" borderId="0" xfId="0" applyNumberFormat="1" applyFont="1" applyFill="1" applyAlignment="1">
      <alignment horizontal="left"/>
    </xf>
    <xf numFmtId="0" fontId="6" fillId="0" borderId="0" xfId="0" applyFont="1" applyAlignment="1">
      <alignment horizontal="left"/>
    </xf>
    <xf numFmtId="173" fontId="0" fillId="0" borderId="1" xfId="0" applyNumberFormat="1" applyBorder="1"/>
    <xf numFmtId="22" fontId="0" fillId="0" borderId="1" xfId="0" applyNumberFormat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173" fontId="0" fillId="0" borderId="0" xfId="0" applyNumberFormat="1" applyBorder="1"/>
    <xf numFmtId="22" fontId="0" fillId="0" borderId="0" xfId="0" applyNumberFormat="1" applyBorder="1"/>
    <xf numFmtId="2" fontId="0" fillId="0" borderId="2" xfId="0" applyNumberFormat="1" applyBorder="1"/>
    <xf numFmtId="179" fontId="0" fillId="0" borderId="0" xfId="0" applyNumberFormat="1" applyBorder="1"/>
    <xf numFmtId="0" fontId="0" fillId="2" borderId="0" xfId="0" applyFill="1"/>
    <xf numFmtId="173" fontId="0" fillId="0" borderId="4" xfId="0" applyNumberFormat="1" applyBorder="1"/>
    <xf numFmtId="22" fontId="0" fillId="0" borderId="4" xfId="0" applyNumberFormat="1" applyBorder="1"/>
    <xf numFmtId="2" fontId="0" fillId="0" borderId="3" xfId="0" applyNumberFormat="1" applyFill="1" applyBorder="1"/>
    <xf numFmtId="1" fontId="8" fillId="0" borderId="0" xfId="0" applyNumberFormat="1" applyFont="1"/>
    <xf numFmtId="2" fontId="0" fillId="0" borderId="2" xfId="0" applyNumberFormat="1" applyFill="1" applyBorder="1"/>
    <xf numFmtId="2" fontId="0" fillId="0" borderId="13" xfId="0" applyNumberFormat="1" applyBorder="1"/>
    <xf numFmtId="0" fontId="0" fillId="0" borderId="7" xfId="0" applyFill="1" applyBorder="1"/>
    <xf numFmtId="173" fontId="0" fillId="0" borderId="0" xfId="0" applyNumberFormat="1" applyFill="1" applyBorder="1"/>
    <xf numFmtId="22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2" fontId="0" fillId="0" borderId="1" xfId="0" applyNumberFormat="1" applyFill="1" applyBorder="1"/>
    <xf numFmtId="2" fontId="0" fillId="0" borderId="5" xfId="0" applyNumberFormat="1" applyFill="1" applyBorder="1"/>
    <xf numFmtId="0" fontId="0" fillId="0" borderId="6" xfId="0" applyFill="1" applyBorder="1"/>
    <xf numFmtId="0" fontId="0" fillId="0" borderId="1" xfId="0" applyFill="1" applyBorder="1"/>
    <xf numFmtId="173" fontId="0" fillId="0" borderId="1" xfId="0" applyNumberFormat="1" applyFill="1" applyBorder="1"/>
    <xf numFmtId="22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0" fontId="0" fillId="0" borderId="8" xfId="0" applyFill="1" applyBorder="1"/>
    <xf numFmtId="0" fontId="0" fillId="0" borderId="4" xfId="0" applyFill="1" applyBorder="1"/>
    <xf numFmtId="173" fontId="0" fillId="0" borderId="4" xfId="0" applyNumberFormat="1" applyFill="1" applyBorder="1"/>
    <xf numFmtId="22" fontId="0" fillId="0" borderId="4" xfId="0" applyNumberFormat="1" applyFill="1" applyBorder="1"/>
    <xf numFmtId="2" fontId="0" fillId="0" borderId="4" xfId="0" applyNumberFormat="1" applyFill="1" applyBorder="1" applyAlignment="1">
      <alignment horizontal="center"/>
    </xf>
    <xf numFmtId="2" fontId="0" fillId="0" borderId="13" xfId="0" applyNumberFormat="1" applyFill="1" applyBorder="1"/>
    <xf numFmtId="2" fontId="0" fillId="0" borderId="0" xfId="0" applyNumberFormat="1" applyFill="1"/>
    <xf numFmtId="0" fontId="7" fillId="4" borderId="1" xfId="0" applyFont="1" applyFill="1" applyBorder="1" applyAlignment="1">
      <alignment horizontal="left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22" fontId="0" fillId="0" borderId="0" xfId="0" applyNumberFormat="1"/>
    <xf numFmtId="1" fontId="0" fillId="0" borderId="0" xfId="0" applyNumberFormat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73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9" fillId="0" borderId="0" xfId="0" applyFont="1"/>
    <xf numFmtId="0" fontId="5" fillId="4" borderId="0" xfId="0" applyFont="1" applyFill="1" applyBorder="1" applyAlignment="1">
      <alignment horizontal="left"/>
    </xf>
    <xf numFmtId="180" fontId="0" fillId="0" borderId="0" xfId="0" applyNumberFormat="1"/>
    <xf numFmtId="176" fontId="0" fillId="0" borderId="0" xfId="0" applyNumberFormat="1"/>
    <xf numFmtId="2" fontId="0" fillId="0" borderId="0" xfId="0" applyNumberFormat="1" applyFill="1" applyBorder="1" applyAlignment="1">
      <alignment horizontal="center" vertical="top"/>
    </xf>
    <xf numFmtId="178" fontId="0" fillId="4" borderId="15" xfId="0" applyNumberForma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178" fontId="0" fillId="7" borderId="15" xfId="0" applyNumberFormat="1" applyFill="1" applyBorder="1" applyAlignment="1">
      <alignment horizontal="left" vertical="top" wrapText="1"/>
    </xf>
    <xf numFmtId="2" fontId="0" fillId="0" borderId="0" xfId="0" applyNumberFormat="1" applyAlignment="1">
      <alignment horizontal="left" vertical="top"/>
    </xf>
    <xf numFmtId="178" fontId="0" fillId="3" borderId="15" xfId="0" applyNumberFormat="1" applyFill="1" applyBorder="1" applyAlignment="1">
      <alignment horizontal="left" vertical="top"/>
    </xf>
    <xf numFmtId="178" fontId="0" fillId="8" borderId="15" xfId="0" applyNumberFormat="1" applyFill="1" applyBorder="1" applyAlignment="1">
      <alignment horizontal="left" vertical="top"/>
    </xf>
    <xf numFmtId="178" fontId="0" fillId="2" borderId="15" xfId="0" applyNumberFormat="1" applyFill="1" applyBorder="1" applyAlignment="1">
      <alignment horizontal="left" vertical="top"/>
    </xf>
    <xf numFmtId="0" fontId="0" fillId="4" borderId="15" xfId="0" applyFill="1" applyBorder="1" applyAlignment="1">
      <alignment horizontal="left" wrapText="1" shrinkToFit="1"/>
    </xf>
    <xf numFmtId="0" fontId="0" fillId="4" borderId="16" xfId="0" applyFill="1" applyBorder="1" applyAlignment="1">
      <alignment horizontal="center" wrapText="1"/>
    </xf>
    <xf numFmtId="0" fontId="0" fillId="4" borderId="15" xfId="0" applyFill="1" applyBorder="1" applyAlignment="1">
      <alignment horizontal="center" wrapText="1"/>
    </xf>
    <xf numFmtId="0" fontId="0" fillId="4" borderId="15" xfId="0" applyFill="1" applyBorder="1" applyAlignment="1">
      <alignment wrapText="1"/>
    </xf>
    <xf numFmtId="2" fontId="0" fillId="7" borderId="15" xfId="0" applyNumberFormat="1" applyFill="1" applyBorder="1" applyAlignment="1">
      <alignment horizontal="center" shrinkToFit="1"/>
    </xf>
    <xf numFmtId="2" fontId="0" fillId="7" borderId="15" xfId="0" applyNumberFormat="1" applyFill="1" applyBorder="1" applyAlignment="1">
      <alignment horizontal="center" wrapText="1"/>
    </xf>
    <xf numFmtId="2" fontId="0" fillId="7" borderId="15" xfId="0" applyNumberFormat="1" applyFill="1" applyBorder="1" applyAlignment="1">
      <alignment wrapText="1"/>
    </xf>
    <xf numFmtId="2" fontId="0" fillId="3" borderId="15" xfId="0" applyNumberFormat="1" applyFill="1" applyBorder="1" applyAlignment="1">
      <alignment horizontal="center" shrinkToFit="1"/>
    </xf>
    <xf numFmtId="2" fontId="0" fillId="3" borderId="15" xfId="0" applyNumberFormat="1" applyFill="1" applyBorder="1" applyAlignment="1">
      <alignment horizontal="center" wrapText="1"/>
    </xf>
    <xf numFmtId="0" fontId="0" fillId="8" borderId="15" xfId="0" applyNumberFormat="1" applyFill="1" applyBorder="1" applyAlignment="1">
      <alignment vertical="top" wrapText="1" shrinkToFit="1"/>
    </xf>
    <xf numFmtId="2" fontId="0" fillId="8" borderId="15" xfId="0" applyNumberFormat="1" applyFill="1" applyBorder="1" applyAlignment="1">
      <alignment horizontal="center" wrapText="1"/>
    </xf>
    <xf numFmtId="0" fontId="0" fillId="8" borderId="15" xfId="0" applyFill="1" applyBorder="1"/>
    <xf numFmtId="2" fontId="0" fillId="2" borderId="20" xfId="0" applyNumberFormat="1" applyFill="1" applyBorder="1" applyAlignment="1">
      <alignment horizontal="center"/>
    </xf>
    <xf numFmtId="2" fontId="0" fillId="4" borderId="16" xfId="0" applyNumberFormat="1" applyFill="1" applyBorder="1" applyAlignment="1">
      <alignment horizontal="center"/>
    </xf>
    <xf numFmtId="2" fontId="0" fillId="4" borderId="15" xfId="0" applyNumberFormat="1" applyFill="1" applyBorder="1" applyAlignment="1">
      <alignment horizontal="center"/>
    </xf>
    <xf numFmtId="2" fontId="0" fillId="3" borderId="15" xfId="0" applyNumberForma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2" fontId="0" fillId="8" borderId="15" xfId="0" applyNumberFormat="1" applyFill="1" applyBorder="1" applyAlignment="1">
      <alignment horizontal="center"/>
    </xf>
    <xf numFmtId="2" fontId="0" fillId="7" borderId="17" xfId="0" applyNumberFormat="1" applyFill="1" applyBorder="1" applyAlignment="1">
      <alignment wrapText="1"/>
    </xf>
    <xf numFmtId="2" fontId="0" fillId="7" borderId="17" xfId="0" applyNumberFormat="1" applyFill="1" applyBorder="1" applyAlignment="1">
      <alignment horizontal="center" wrapText="1"/>
    </xf>
    <xf numFmtId="2" fontId="0" fillId="4" borderId="9" xfId="0" applyNumberFormat="1" applyFill="1" applyBorder="1" applyAlignment="1">
      <alignment horizontal="center"/>
    </xf>
    <xf numFmtId="2" fontId="0" fillId="4" borderId="10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0" fontId="10" fillId="0" borderId="11" xfId="0" applyFont="1" applyFill="1" applyBorder="1" applyAlignment="1">
      <alignment horizontal="left"/>
    </xf>
    <xf numFmtId="0" fontId="10" fillId="0" borderId="22" xfId="0" applyFont="1" applyFill="1" applyBorder="1" applyAlignment="1">
      <alignment horizontal="left"/>
    </xf>
    <xf numFmtId="0" fontId="10" fillId="0" borderId="22" xfId="0" quotePrefix="1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178" fontId="0" fillId="4" borderId="18" xfId="0" applyNumberFormat="1" applyFill="1" applyBorder="1" applyAlignment="1">
      <alignment horizontal="left" vertical="top"/>
    </xf>
    <xf numFmtId="178" fontId="0" fillId="7" borderId="19" xfId="0" applyNumberFormat="1" applyFill="1" applyBorder="1" applyAlignment="1">
      <alignment horizontal="left" vertical="top" wrapText="1"/>
    </xf>
    <xf numFmtId="2" fontId="0" fillId="7" borderId="23" xfId="0" applyNumberFormat="1" applyFill="1" applyBorder="1" applyAlignment="1">
      <alignment wrapText="1"/>
    </xf>
    <xf numFmtId="2" fontId="0" fillId="4" borderId="21" xfId="0" applyNumberFormat="1" applyFill="1" applyBorder="1" applyAlignment="1">
      <alignment horizontal="center"/>
    </xf>
    <xf numFmtId="2" fontId="0" fillId="7" borderId="23" xfId="0" applyNumberFormat="1" applyFill="1" applyBorder="1" applyAlignment="1">
      <alignment horizontal="center" wrapText="1"/>
    </xf>
    <xf numFmtId="0" fontId="9" fillId="4" borderId="19" xfId="0" applyFont="1" applyFill="1" applyBorder="1" applyAlignment="1">
      <alignment horizontal="center" shrinkToFit="1"/>
    </xf>
    <xf numFmtId="0" fontId="9" fillId="4" borderId="15" xfId="0" applyFont="1" applyFill="1" applyBorder="1" applyAlignment="1">
      <alignment horizontal="center" shrinkToFi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wner/AppData/Roaming/Microsoft/Excel/BRAZI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azHilman/Dropbox/research/Brazil/Brazil%20for%20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Results"/>
      <sheetName val="hampadah"/>
    </sheetNames>
    <sheetDataSet>
      <sheetData sheetId="0"/>
      <sheetData sheetId="1">
        <row r="5">
          <cell r="Q5">
            <v>40999</v>
          </cell>
          <cell r="V5">
            <v>41199</v>
          </cell>
          <cell r="AA5">
            <v>41395</v>
          </cell>
          <cell r="AG5">
            <v>41551</v>
          </cell>
          <cell r="AV5">
            <v>41707</v>
          </cell>
        </row>
        <row r="6">
          <cell r="Q6" t="str">
            <v>Chamber</v>
          </cell>
          <cell r="S6" t="str">
            <v>Instem 4cm</v>
          </cell>
          <cell r="T6" t="str">
            <v>Instem 8cm</v>
          </cell>
          <cell r="U6" t="str">
            <v>Instem 12cm</v>
          </cell>
          <cell r="AN6" t="str">
            <v>D pre</v>
          </cell>
          <cell r="AP6" t="str">
            <v>D post</v>
          </cell>
        </row>
        <row r="7">
          <cell r="P7" t="str">
            <v>Tower 0.2m</v>
          </cell>
          <cell r="Q7">
            <v>0.64353471140783569</v>
          </cell>
          <cell r="S7">
            <v>0.7267653225632682</v>
          </cell>
          <cell r="T7">
            <v>0.53461202518190298</v>
          </cell>
          <cell r="U7">
            <v>0.51531133656696082</v>
          </cell>
          <cell r="V7">
            <v>1.2367539053009053</v>
          </cell>
          <cell r="X7">
            <v>0.27188655693429942</v>
          </cell>
          <cell r="Y7">
            <v>0.57155120514182123</v>
          </cell>
          <cell r="Z7">
            <v>0.53539199903320045</v>
          </cell>
        </row>
        <row r="8">
          <cell r="P8" t="str">
            <v>Tower 1.8m</v>
          </cell>
          <cell r="Q8">
            <v>0.38275675928274044</v>
          </cell>
          <cell r="S8">
            <v>0.45984903409814232</v>
          </cell>
          <cell r="T8">
            <v>0.51355341602838878</v>
          </cell>
          <cell r="U8">
            <v>0.45236056330724106</v>
          </cell>
          <cell r="V8">
            <v>0.8434872418359588</v>
          </cell>
          <cell r="X8">
            <v>0.50544143439088129</v>
          </cell>
          <cell r="Y8">
            <v>0.40637317027000114</v>
          </cell>
          <cell r="Z8">
            <v>0.53859252010302949</v>
          </cell>
        </row>
        <row r="10">
          <cell r="P10" t="str">
            <v>Tower 6.5m</v>
          </cell>
          <cell r="Q10">
            <v>0.33191388483800244</v>
          </cell>
          <cell r="S10">
            <v>0.59999431890194765</v>
          </cell>
          <cell r="T10">
            <v>0.49025234635787934</v>
          </cell>
          <cell r="U10">
            <v>0.44705866974242409</v>
          </cell>
          <cell r="V10">
            <v>0.96816158414332132</v>
          </cell>
          <cell r="X10">
            <v>0.59760620935111053</v>
          </cell>
          <cell r="Y10">
            <v>0.43755091192938456</v>
          </cell>
          <cell r="Z10">
            <v>0.44194358254354243</v>
          </cell>
        </row>
        <row r="11">
          <cell r="P11" t="str">
            <v>Tower 11m</v>
          </cell>
          <cell r="Q11">
            <v>0.55327124219776747</v>
          </cell>
          <cell r="S11">
            <v>0.53823285410866073</v>
          </cell>
          <cell r="T11">
            <v>0.37095428544364778</v>
          </cell>
          <cell r="U11">
            <v>0.43372161933002729</v>
          </cell>
        </row>
        <row r="13">
          <cell r="P13" t="str">
            <v>tree 233</v>
          </cell>
          <cell r="Q13">
            <v>0.23580533028317779</v>
          </cell>
          <cell r="V13">
            <v>0.8888084787841426</v>
          </cell>
          <cell r="X13">
            <v>0.42977077745946918</v>
          </cell>
          <cell r="AA13">
            <v>0.66062058188676265</v>
          </cell>
          <cell r="AG13">
            <v>0.76935255868446728</v>
          </cell>
          <cell r="AV13">
            <v>0.90018642763987566</v>
          </cell>
        </row>
        <row r="14">
          <cell r="P14" t="str">
            <v>tree 303</v>
          </cell>
          <cell r="Q14">
            <v>0.35749201965876798</v>
          </cell>
          <cell r="V14">
            <v>0.57358424216815973</v>
          </cell>
          <cell r="X14">
            <v>0.47427406743302492</v>
          </cell>
          <cell r="AA14">
            <v>0.62276536942969196</v>
          </cell>
          <cell r="AC14">
            <v>0.51822171585673926</v>
          </cell>
          <cell r="AG14">
            <v>0.720323881400734</v>
          </cell>
          <cell r="AV14">
            <v>0.8902425716636283</v>
          </cell>
        </row>
        <row r="15">
          <cell r="P15" t="str">
            <v>tree 355</v>
          </cell>
          <cell r="Q15">
            <v>0.31318941938621248</v>
          </cell>
          <cell r="V15">
            <v>1.0304014319023085</v>
          </cell>
          <cell r="X15">
            <v>0.27688056510960068</v>
          </cell>
          <cell r="AA15">
            <v>0.60682003743056012</v>
          </cell>
          <cell r="AG15">
            <v>0.71351822460686365</v>
          </cell>
          <cell r="AV15">
            <v>0.65850409303889079</v>
          </cell>
        </row>
        <row r="16">
          <cell r="P16" t="str">
            <v>tree 406</v>
          </cell>
          <cell r="Q16">
            <v>0.40018357575174235</v>
          </cell>
          <cell r="V16">
            <v>0.89683668804562955</v>
          </cell>
          <cell r="X16">
            <v>0.51844245456932703</v>
          </cell>
          <cell r="AA16">
            <v>0.48269419758722359</v>
          </cell>
          <cell r="AC16">
            <v>0.41781892391826309</v>
          </cell>
          <cell r="AG16">
            <v>0.53840587161491915</v>
          </cell>
          <cell r="AV16">
            <v>0.5788217563678868</v>
          </cell>
        </row>
        <row r="17">
          <cell r="P17" t="str">
            <v>tree 490</v>
          </cell>
          <cell r="Q17">
            <v>0.15623574933900283</v>
          </cell>
          <cell r="V17">
            <v>0.86331186730461695</v>
          </cell>
          <cell r="X17">
            <v>0.51288008988657408</v>
          </cell>
          <cell r="AA17">
            <v>0.47699344755795381</v>
          </cell>
          <cell r="AC17">
            <v>0.50118135590876101</v>
          </cell>
          <cell r="AG17">
            <v>0.68887896130791304</v>
          </cell>
          <cell r="AV17">
            <v>0.9678766749099067</v>
          </cell>
        </row>
        <row r="18">
          <cell r="P18" t="str">
            <v>tree 492</v>
          </cell>
          <cell r="Q18">
            <v>0.68216032927702397</v>
          </cell>
          <cell r="V18">
            <v>0.62437010676356919</v>
          </cell>
          <cell r="X18">
            <v>0.65604047411066213</v>
          </cell>
          <cell r="AA18">
            <v>0.45396237485315094</v>
          </cell>
          <cell r="AG18">
            <v>0.66094198562031947</v>
          </cell>
          <cell r="AV18">
            <v>0.59292546937998369</v>
          </cell>
        </row>
        <row r="20">
          <cell r="Z20">
            <v>43</v>
          </cell>
          <cell r="AN20">
            <v>20.333688532326232</v>
          </cell>
          <cell r="AO20">
            <v>1.2989198996715254</v>
          </cell>
          <cell r="AP20">
            <v>18.561169997782329</v>
          </cell>
        </row>
        <row r="21">
          <cell r="Z21">
            <v>42</v>
          </cell>
          <cell r="AN21">
            <v>14.858057787516431</v>
          </cell>
          <cell r="AO21">
            <v>1.051005187852281</v>
          </cell>
          <cell r="AP21">
            <v>18.198513568213251</v>
          </cell>
          <cell r="AQ21">
            <v>1.2748100856693947</v>
          </cell>
        </row>
        <row r="22">
          <cell r="Z22" t="str">
            <v>43a</v>
          </cell>
          <cell r="AN22">
            <v>20.592976349119049</v>
          </cell>
          <cell r="AO22">
            <v>1.7154039220188371</v>
          </cell>
          <cell r="AP22">
            <v>19.092878848204904</v>
          </cell>
          <cell r="AQ22">
            <v>0.20747793636848463</v>
          </cell>
        </row>
        <row r="23">
          <cell r="Z23">
            <v>3</v>
          </cell>
          <cell r="AN23">
            <v>20.580759739171928</v>
          </cell>
          <cell r="AO23">
            <v>6.3191349539083044</v>
          </cell>
          <cell r="AP23">
            <v>17.265454682980799</v>
          </cell>
          <cell r="AQ23">
            <v>1.2567432924167872</v>
          </cell>
        </row>
        <row r="24">
          <cell r="Z24">
            <v>5</v>
          </cell>
          <cell r="AN24">
            <v>19.426055832233615</v>
          </cell>
          <cell r="AP24">
            <v>17.148861803198759</v>
          </cell>
          <cell r="AQ24">
            <v>1.743935820424855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hampadah"/>
      <sheetName val="Results"/>
      <sheetName val="tree 233"/>
      <sheetName val="Paper"/>
      <sheetName val="instem chamber"/>
      <sheetName val="trees dbh"/>
    </sheetNames>
    <sheetDataSet>
      <sheetData sheetId="0"/>
      <sheetData sheetId="1"/>
      <sheetData sheetId="2"/>
      <sheetData sheetId="3"/>
      <sheetData sheetId="4">
        <row r="5">
          <cell r="T5">
            <v>40999</v>
          </cell>
          <cell r="Z5">
            <v>41199</v>
          </cell>
          <cell r="AG5">
            <v>41395</v>
          </cell>
          <cell r="AP5">
            <v>41551</v>
          </cell>
          <cell r="BG5">
            <v>41707</v>
          </cell>
        </row>
        <row r="6">
          <cell r="BG6" t="str">
            <v>Chamber</v>
          </cell>
          <cell r="BJ6" t="str">
            <v>Instem  4cm</v>
          </cell>
          <cell r="BM6" t="str">
            <v>Root incubation</v>
          </cell>
          <cell r="BP6" t="str">
            <v>stem core incubation</v>
          </cell>
        </row>
        <row r="9">
          <cell r="S9" t="str">
            <v>Tower 3.5</v>
          </cell>
          <cell r="Z9">
            <v>0.76108581473693548</v>
          </cell>
        </row>
        <row r="13">
          <cell r="S13" t="str">
            <v>tree 233</v>
          </cell>
          <cell r="Z13">
            <v>0.83367063040607592</v>
          </cell>
          <cell r="AG13">
            <v>0.61720664650840229</v>
          </cell>
          <cell r="AN13">
            <v>0.71007862446247516</v>
          </cell>
          <cell r="AP13">
            <v>0.72711064596216135</v>
          </cell>
          <cell r="AY13">
            <v>17.628904743819319</v>
          </cell>
          <cell r="BG13">
            <v>0.82977287073626704</v>
          </cell>
        </row>
        <row r="14">
          <cell r="S14" t="str">
            <v>tree 303</v>
          </cell>
          <cell r="T14">
            <v>0.33129127746777998</v>
          </cell>
          <cell r="AG14">
            <v>0.58529248922392885</v>
          </cell>
          <cell r="AN14">
            <v>0.71270531816499538</v>
          </cell>
          <cell r="AP14">
            <v>0.67016187045733844</v>
          </cell>
          <cell r="AY14">
            <v>16.660750913691949</v>
          </cell>
          <cell r="BG14">
            <v>0.81984770490093495</v>
          </cell>
        </row>
        <row r="15">
          <cell r="S15" t="str">
            <v>tree 355</v>
          </cell>
          <cell r="T15">
            <v>0.29266789236329799</v>
          </cell>
          <cell r="Z15">
            <v>0.96345311408403189</v>
          </cell>
          <cell r="AG15">
            <v>0.56690119856773058</v>
          </cell>
          <cell r="AN15">
            <v>0.68565677634990585</v>
          </cell>
          <cell r="AP15">
            <v>0.58701470959781288</v>
          </cell>
          <cell r="AY15">
            <v>24.349794276629709</v>
          </cell>
          <cell r="BG15">
            <v>0.59877612280367498</v>
          </cell>
        </row>
        <row r="16">
          <cell r="S16" t="str">
            <v>tree 406</v>
          </cell>
          <cell r="T16">
            <v>0.37525539886041531</v>
          </cell>
          <cell r="Z16">
            <v>0.83363682421181096</v>
          </cell>
          <cell r="AG16">
            <v>0.45130020137450833</v>
          </cell>
          <cell r="AN16">
            <v>0.58365432435540388</v>
          </cell>
          <cell r="AP16">
            <v>0.49860903151224023</v>
          </cell>
          <cell r="AY16">
            <v>22.169832937794258</v>
          </cell>
          <cell r="BG16">
            <v>0.5334273861148916</v>
          </cell>
        </row>
        <row r="17">
          <cell r="S17" t="str">
            <v>tree 490</v>
          </cell>
          <cell r="AG17">
            <v>0.44571261009115914</v>
          </cell>
          <cell r="AN17">
            <v>0.63568753041089243</v>
          </cell>
          <cell r="AP17">
            <v>0.64029042624249932</v>
          </cell>
          <cell r="AY17">
            <v>19.760523261575635</v>
          </cell>
          <cell r="BG17">
            <v>0.86062100799344621</v>
          </cell>
        </row>
        <row r="18">
          <cell r="S18" t="str">
            <v>tree 492</v>
          </cell>
          <cell r="T18">
            <v>0.62659542195641926</v>
          </cell>
          <cell r="Z18">
            <v>0.664898681891406</v>
          </cell>
          <cell r="AG18">
            <v>0.42578994281592286</v>
          </cell>
          <cell r="AN18">
            <v>0.56098315150155365</v>
          </cell>
          <cell r="AP18">
            <v>0.60777501933822919</v>
          </cell>
          <cell r="AY18">
            <v>19.109624788843384</v>
          </cell>
          <cell r="BG18">
            <v>0.54568766623362674</v>
          </cell>
        </row>
        <row r="21">
          <cell r="AP21">
            <v>0.73190843536400996</v>
          </cell>
          <cell r="AS21">
            <v>0.62421864726151999</v>
          </cell>
          <cell r="AT21">
            <v>1.8173103942880537E-2</v>
          </cell>
        </row>
        <row r="22">
          <cell r="AP22">
            <v>0.85409735837315459</v>
          </cell>
          <cell r="AQ22">
            <v>6.2755249109719496E-2</v>
          </cell>
          <cell r="AS22">
            <v>0.56988427089524518</v>
          </cell>
          <cell r="AT22">
            <v>7.5467240042551717E-2</v>
          </cell>
        </row>
        <row r="23">
          <cell r="AP23">
            <v>0.99551693045358991</v>
          </cell>
          <cell r="AS23">
            <v>0.73879389596538014</v>
          </cell>
          <cell r="AT23">
            <v>0.12674573388044691</v>
          </cell>
        </row>
        <row r="24">
          <cell r="AP24">
            <v>1.1306718024867541</v>
          </cell>
          <cell r="AS24">
            <v>0.5975434663201894</v>
          </cell>
          <cell r="AT24">
            <v>0.12373070946902302</v>
          </cell>
        </row>
        <row r="25">
          <cell r="T25">
            <v>0</v>
          </cell>
          <cell r="W25">
            <v>4</v>
          </cell>
          <cell r="X25">
            <v>8</v>
          </cell>
          <cell r="Y25">
            <v>12</v>
          </cell>
        </row>
        <row r="26">
          <cell r="T26">
            <v>0.45332307131952504</v>
          </cell>
          <cell r="W26">
            <v>0.50279459708810359</v>
          </cell>
          <cell r="X26">
            <v>0.44661561676214356</v>
          </cell>
          <cell r="Y26">
            <v>0.43178482985157274</v>
          </cell>
          <cell r="Z26">
            <v>0.81210412673483978</v>
          </cell>
          <cell r="AC26">
            <v>0.42790473067128093</v>
          </cell>
          <cell r="AE26">
            <v>0.44147092161558943</v>
          </cell>
          <cell r="AF26">
            <v>0.47183052932010422</v>
          </cell>
          <cell r="BG26">
            <v>0.6980221264638069</v>
          </cell>
          <cell r="BJ26">
            <v>0.45253720630535976</v>
          </cell>
          <cell r="BM26">
            <v>0.74993427993353701</v>
          </cell>
          <cell r="BP26">
            <v>0.7819334540903139</v>
          </cell>
        </row>
        <row r="27">
          <cell r="M27">
            <v>0</v>
          </cell>
          <cell r="N27">
            <v>0</v>
          </cell>
          <cell r="T27">
            <v>7.4308469981732669E-2</v>
          </cell>
          <cell r="W27">
            <v>2.6987472354978677E-2</v>
          </cell>
          <cell r="X27">
            <v>3.4124797598038062E-2</v>
          </cell>
          <cell r="Y27">
            <v>1.6799294790793732E-2</v>
          </cell>
          <cell r="Z27">
            <v>8.4978040620079964E-2</v>
          </cell>
          <cell r="AC27">
            <v>9.0291358893594964E-2</v>
          </cell>
          <cell r="AE27">
            <v>4.7131835858228097E-2</v>
          </cell>
          <cell r="AF27">
            <v>2.9535018547513524E-2</v>
          </cell>
          <cell r="BG27">
            <v>0.6324697755804195</v>
          </cell>
          <cell r="BJ27">
            <v>1.0438142207598706</v>
          </cell>
          <cell r="BM27">
            <v>0.77764773639916573</v>
          </cell>
          <cell r="BP27">
            <v>0.83181520009584764</v>
          </cell>
        </row>
        <row r="28">
          <cell r="M28">
            <v>-9.2186612078725777E-2</v>
          </cell>
          <cell r="N28">
            <v>1.4345348562920801</v>
          </cell>
        </row>
        <row r="29">
          <cell r="M29">
            <v>-0.17908482328953804</v>
          </cell>
          <cell r="N29">
            <v>3.1605385479234629</v>
          </cell>
        </row>
        <row r="36">
          <cell r="AC36" t="str">
            <v>Octobert 2013</v>
          </cell>
          <cell r="AD36" t="str">
            <v>March 2014</v>
          </cell>
        </row>
        <row r="37">
          <cell r="Z37">
            <v>40999</v>
          </cell>
          <cell r="AA37">
            <v>41199</v>
          </cell>
          <cell r="AB37">
            <v>41395</v>
          </cell>
          <cell r="AC37">
            <v>41551</v>
          </cell>
          <cell r="AD37">
            <v>41707</v>
          </cell>
        </row>
        <row r="38">
          <cell r="X38" t="str">
            <v>girdling average</v>
          </cell>
          <cell r="AC38">
            <v>0.62470933735324796</v>
          </cell>
          <cell r="AD38">
            <v>0.61604644107946072</v>
          </cell>
        </row>
        <row r="39">
          <cell r="AC39">
            <v>2.9797688669799302E-2</v>
          </cell>
          <cell r="AD39">
            <v>5.783026649185033E-2</v>
          </cell>
        </row>
        <row r="42">
          <cell r="X42" t="str">
            <v>trees (233-492)</v>
          </cell>
          <cell r="Z42">
            <v>0.40645249766197811</v>
          </cell>
          <cell r="AA42">
            <v>0.82391481264833122</v>
          </cell>
          <cell r="AB42">
            <v>0.51536718143027527</v>
          </cell>
          <cell r="AC42">
            <v>0.62182695051838011</v>
          </cell>
          <cell r="AD42">
            <v>0.6980221264638069</v>
          </cell>
        </row>
        <row r="43">
          <cell r="Z43">
            <v>0.15059029574156912</v>
          </cell>
          <cell r="AA43">
            <v>0.12240201645592115</v>
          </cell>
          <cell r="AB43">
            <v>8.3542802394263482E-2</v>
          </cell>
          <cell r="AC43">
            <v>3.1808712328347595E-2</v>
          </cell>
          <cell r="AD43">
            <v>6.2924587674250215E-2</v>
          </cell>
        </row>
        <row r="49">
          <cell r="X49" t="str">
            <v xml:space="preserve">trees (233-492) instem </v>
          </cell>
          <cell r="AA49">
            <v>0.59286973091493855</v>
          </cell>
          <cell r="AB49">
            <v>0.52356541054942929</v>
          </cell>
          <cell r="AD49">
            <v>0.45253720630535976</v>
          </cell>
        </row>
        <row r="50">
          <cell r="AA50">
            <v>0.16179839906028604</v>
          </cell>
          <cell r="AB50">
            <v>0.14567160285846367</v>
          </cell>
          <cell r="AD50">
            <v>0.23908655838999884</v>
          </cell>
        </row>
        <row r="54">
          <cell r="X54" t="str">
            <v xml:space="preserve">trees (233-492) roots </v>
          </cell>
          <cell r="AB54">
            <v>0.6481276208742045</v>
          </cell>
          <cell r="AC54">
            <v>0.94551257760059815</v>
          </cell>
          <cell r="AD54">
            <v>0.74993427993353701</v>
          </cell>
        </row>
        <row r="55">
          <cell r="AB55">
            <v>6.5302930563140529E-2</v>
          </cell>
          <cell r="AC55">
            <v>8.8787332457376401E-3</v>
          </cell>
          <cell r="AD55">
            <v>2.8055573558164393E-2</v>
          </cell>
        </row>
        <row r="56">
          <cell r="X56" t="str">
            <v>oxygen 233-492</v>
          </cell>
          <cell r="AC56">
            <v>18.909757228076156</v>
          </cell>
          <cell r="AD56">
            <v>18.207260779816338</v>
          </cell>
        </row>
        <row r="57">
          <cell r="AC57">
            <v>0.87426501518797484</v>
          </cell>
          <cell r="AD57">
            <v>1.8331463164869799</v>
          </cell>
        </row>
        <row r="58">
          <cell r="X58" t="str">
            <v>oxygen girdling</v>
          </cell>
          <cell r="AC58">
            <v>18.886600614936032</v>
          </cell>
          <cell r="AD58">
            <v>17.549882615851491</v>
          </cell>
        </row>
        <row r="59">
          <cell r="AC59">
            <v>0.85325452548620395</v>
          </cell>
          <cell r="AD59">
            <v>1.7256389836816983</v>
          </cell>
        </row>
        <row r="70">
          <cell r="AF70">
            <v>0.61720664650840229</v>
          </cell>
          <cell r="AG70">
            <v>0.71007862446247516</v>
          </cell>
        </row>
        <row r="71">
          <cell r="AF71">
            <v>0.58529248922392885</v>
          </cell>
          <cell r="AG71">
            <v>0.71270531816499538</v>
          </cell>
        </row>
        <row r="72">
          <cell r="AF72">
            <v>0.56690119856773058</v>
          </cell>
          <cell r="AG72">
            <v>0.68565677634990585</v>
          </cell>
        </row>
        <row r="73">
          <cell r="AF73">
            <v>0.45130020137450833</v>
          </cell>
          <cell r="AG73">
            <v>0.58365432435540388</v>
          </cell>
        </row>
        <row r="74">
          <cell r="AF74">
            <v>0.44571261009115914</v>
          </cell>
          <cell r="AG74">
            <v>0.63568753041089243</v>
          </cell>
        </row>
        <row r="75">
          <cell r="M75">
            <v>0</v>
          </cell>
          <cell r="N75">
            <v>0</v>
          </cell>
          <cell r="AF75">
            <v>0.42578994281592286</v>
          </cell>
          <cell r="AG75">
            <v>0.56098315150155365</v>
          </cell>
        </row>
        <row r="76">
          <cell r="M76">
            <v>-6.9965506953686599E-2</v>
          </cell>
          <cell r="N76">
            <v>1.4868193283794686</v>
          </cell>
          <cell r="AF76">
            <v>0.67330095236366616</v>
          </cell>
          <cell r="AG76">
            <v>0.84299910522206822</v>
          </cell>
        </row>
        <row r="77">
          <cell r="M77">
            <v>-0.12637160247248344</v>
          </cell>
          <cell r="N77">
            <v>1.7486456427272659</v>
          </cell>
          <cell r="AF77">
            <v>0.72711064596216135</v>
          </cell>
          <cell r="AG77">
            <v>0.95179079008700573</v>
          </cell>
        </row>
        <row r="78">
          <cell r="AF78">
            <v>0.49860903151224023</v>
          </cell>
        </row>
        <row r="79">
          <cell r="AF79">
            <v>0.85409735837315459</v>
          </cell>
          <cell r="AG79">
            <v>1.0169217856873358</v>
          </cell>
        </row>
        <row r="80">
          <cell r="AF80">
            <v>0.99551693045358991</v>
          </cell>
          <cell r="AG80">
            <v>0.95153951796862701</v>
          </cell>
        </row>
        <row r="81">
          <cell r="AF81">
            <v>0.84493936175336126</v>
          </cell>
          <cell r="AG81">
            <v>0.78612502787619531</v>
          </cell>
        </row>
        <row r="82">
          <cell r="AF82">
            <v>0.82977287073626704</v>
          </cell>
          <cell r="AG82">
            <v>0.79795627087440757</v>
          </cell>
        </row>
        <row r="83">
          <cell r="AF83">
            <v>0.81984770490093495</v>
          </cell>
          <cell r="AG83">
            <v>0.7499702931146659</v>
          </cell>
        </row>
        <row r="84">
          <cell r="AF84">
            <v>0.59877612280367498</v>
          </cell>
          <cell r="AG84">
            <v>0.73036303306232586</v>
          </cell>
          <cell r="AK84" t="str">
            <v>chamber</v>
          </cell>
          <cell r="AL84" t="str">
            <v>root</v>
          </cell>
        </row>
        <row r="85">
          <cell r="AF85">
            <v>0.5334273861148916</v>
          </cell>
          <cell r="AG85">
            <v>0.74086615716700921</v>
          </cell>
          <cell r="AI85" t="str">
            <v>May 2013</v>
          </cell>
          <cell r="AK85">
            <v>0.51536718143027527</v>
          </cell>
          <cell r="AL85">
            <v>0.6481276208742045</v>
          </cell>
          <cell r="AM85">
            <v>8.3542802394263482E-2</v>
          </cell>
          <cell r="AN85">
            <v>6.5302930563140529E-2</v>
          </cell>
        </row>
        <row r="86">
          <cell r="AF86">
            <v>0.86062100799344621</v>
          </cell>
          <cell r="AI86" t="str">
            <v>Oct 2013</v>
          </cell>
          <cell r="AK86">
            <v>0.61285983873720085</v>
          </cell>
          <cell r="AL86">
            <v>0.95179079008700573</v>
          </cell>
          <cell r="AM86">
            <v>0.16157504108961271</v>
          </cell>
          <cell r="AN86" t="e">
            <v>#DIV/0!</v>
          </cell>
        </row>
        <row r="87">
          <cell r="AF87">
            <v>0.54568766623362674</v>
          </cell>
          <cell r="AG87">
            <v>0.7305156454492765</v>
          </cell>
          <cell r="AI87" t="str">
            <v>Mar 2014</v>
          </cell>
          <cell r="AK87">
            <v>0.6980221264638069</v>
          </cell>
          <cell r="AL87">
            <v>0.74993427993353701</v>
          </cell>
          <cell r="AM87">
            <v>0.15413313207693669</v>
          </cell>
          <cell r="AN87">
            <v>2.8055573558164393E-2</v>
          </cell>
        </row>
        <row r="88">
          <cell r="AF88">
            <v>0.7145864480852131</v>
          </cell>
          <cell r="AG88">
            <v>0.79434334211312096</v>
          </cell>
        </row>
        <row r="89">
          <cell r="AF89">
            <v>0.48035341222537281</v>
          </cell>
          <cell r="AG89">
            <v>0.7671736014840842</v>
          </cell>
        </row>
        <row r="90">
          <cell r="AF90">
            <v>0.48507293189390743</v>
          </cell>
          <cell r="AG90">
            <v>0.79224800045862342</v>
          </cell>
        </row>
        <row r="91">
          <cell r="AF91">
            <v>0.59270551133963278</v>
          </cell>
          <cell r="AG91">
            <v>0.74834871006380466</v>
          </cell>
        </row>
        <row r="93">
          <cell r="AF93">
            <v>0.83367063040607592</v>
          </cell>
          <cell r="AG93">
            <v>0.5276715469445683</v>
          </cell>
        </row>
        <row r="94">
          <cell r="M94">
            <v>0</v>
          </cell>
          <cell r="N94">
            <v>0</v>
          </cell>
          <cell r="AG94">
            <v>0.58515448065691322</v>
          </cell>
        </row>
        <row r="95">
          <cell r="M95">
            <v>-0.10461889876848329</v>
          </cell>
          <cell r="N95">
            <v>4.2770063595570162</v>
          </cell>
          <cell r="AF95">
            <v>0.96345311408403189</v>
          </cell>
          <cell r="AG95">
            <v>0.34095399454022629</v>
          </cell>
        </row>
        <row r="96">
          <cell r="M96">
            <v>-0.18585920426339839</v>
          </cell>
          <cell r="N96">
            <v>3.7868974236291963</v>
          </cell>
          <cell r="AF96">
            <v>0.83363682421181096</v>
          </cell>
          <cell r="AG96">
            <v>0.63595880429613805</v>
          </cell>
        </row>
        <row r="97">
          <cell r="AG97">
            <v>0.62987367883993639</v>
          </cell>
        </row>
        <row r="98">
          <cell r="AF98">
            <v>0.664898681891406</v>
          </cell>
          <cell r="AG98">
            <v>0.83760588021184901</v>
          </cell>
        </row>
        <row r="99">
          <cell r="AF99">
            <v>0.61720664650840229</v>
          </cell>
        </row>
        <row r="100">
          <cell r="AF100">
            <v>0.58529248922392885</v>
          </cell>
          <cell r="AG100">
            <v>0.64168779042485868</v>
          </cell>
        </row>
        <row r="101">
          <cell r="AF101">
            <v>0.56690119856773058</v>
          </cell>
        </row>
        <row r="102">
          <cell r="AF102">
            <v>0.45130020137450833</v>
          </cell>
          <cell r="AG102">
            <v>0.51443941045665842</v>
          </cell>
        </row>
        <row r="103">
          <cell r="AF103">
            <v>0.44571261009115914</v>
          </cell>
          <cell r="AG103">
            <v>0.6168582246638763</v>
          </cell>
        </row>
        <row r="104">
          <cell r="AF104">
            <v>0.42578994281592286</v>
          </cell>
          <cell r="AG104">
            <v>0.32127621665232381</v>
          </cell>
        </row>
        <row r="105">
          <cell r="AF105">
            <v>0.82977287073626704</v>
          </cell>
          <cell r="AG105">
            <v>0.23177834943878062</v>
          </cell>
        </row>
        <row r="106">
          <cell r="AF106">
            <v>0.81984770490093495</v>
          </cell>
          <cell r="AG106">
            <v>0.79880390930391965</v>
          </cell>
        </row>
        <row r="107">
          <cell r="AF107">
            <v>0.59877612280367498</v>
          </cell>
          <cell r="AG107">
            <v>0.23598698710985994</v>
          </cell>
        </row>
        <row r="108">
          <cell r="AF108">
            <v>0.5334273861148916</v>
          </cell>
        </row>
        <row r="109">
          <cell r="AF109">
            <v>0.86062100799344621</v>
          </cell>
          <cell r="AG109">
            <v>0.43106558411697316</v>
          </cell>
        </row>
        <row r="110">
          <cell r="AF110">
            <v>0.54568766623362674</v>
          </cell>
          <cell r="AG110">
            <v>0.56505120155726551</v>
          </cell>
        </row>
        <row r="119">
          <cell r="M119">
            <v>0</v>
          </cell>
          <cell r="N119">
            <v>0</v>
          </cell>
        </row>
        <row r="120">
          <cell r="M120">
            <v>-0.14137021964568369</v>
          </cell>
          <cell r="N120">
            <v>1.9650605147084172</v>
          </cell>
        </row>
        <row r="156">
          <cell r="X156">
            <v>40999</v>
          </cell>
          <cell r="Z156">
            <v>4</v>
          </cell>
          <cell r="AA156">
            <v>8</v>
          </cell>
          <cell r="AB156">
            <v>12</v>
          </cell>
          <cell r="AD156">
            <v>41199</v>
          </cell>
          <cell r="AU156" t="str">
            <v>ARQ</v>
          </cell>
        </row>
        <row r="157">
          <cell r="Y157" t="str">
            <v>Chamber</v>
          </cell>
          <cell r="Z157" t="str">
            <v>Instem 4cm</v>
          </cell>
          <cell r="AA157" t="str">
            <v>Instem 8cm</v>
          </cell>
          <cell r="AB157" t="str">
            <v>Instem 12cm</v>
          </cell>
          <cell r="AK157" t="str">
            <v>Instem 4cm</v>
          </cell>
          <cell r="AL157" t="str">
            <v>Instem 8cm</v>
          </cell>
          <cell r="AM157" t="str">
            <v>Instem 12cm</v>
          </cell>
          <cell r="AP157" t="str">
            <v>Chamber</v>
          </cell>
          <cell r="AQ157" t="str">
            <v>Instem 4cm</v>
          </cell>
          <cell r="AR157" t="str">
            <v>Instem 8cm</v>
          </cell>
          <cell r="AS157" t="str">
            <v>Instem 12cm</v>
          </cell>
        </row>
        <row r="158">
          <cell r="X158">
            <v>0.2</v>
          </cell>
          <cell r="Z158">
            <v>8.7791558521406579</v>
          </cell>
          <cell r="AA158">
            <v>13.856999952160736</v>
          </cell>
          <cell r="AB158">
            <v>8.2356311246370737</v>
          </cell>
          <cell r="AC158">
            <v>10.29059564297949</v>
          </cell>
          <cell r="AE158">
            <v>12.161492420825114</v>
          </cell>
          <cell r="AF158">
            <v>15.600692522287734</v>
          </cell>
          <cell r="AG158">
            <v>11.508859160016629</v>
          </cell>
          <cell r="AI158">
            <v>0.2</v>
          </cell>
          <cell r="AK158">
            <v>8.2945322835787909</v>
          </cell>
          <cell r="AL158">
            <v>4.701170673681589</v>
          </cell>
          <cell r="AM158">
            <v>8.085859629554772</v>
          </cell>
          <cell r="AP158">
            <v>0.36807246486078649</v>
          </cell>
          <cell r="AQ158">
            <v>2.9811503563537656</v>
          </cell>
          <cell r="AR158">
            <v>3.7993926949517491</v>
          </cell>
          <cell r="AS158">
            <v>6.2501179323696752</v>
          </cell>
          <cell r="AV158">
            <v>0.51544859660562503</v>
          </cell>
          <cell r="AZ158">
            <v>0.25434059772850787</v>
          </cell>
        </row>
        <row r="159">
          <cell r="X159">
            <v>1.8</v>
          </cell>
          <cell r="Z159">
            <v>17.882048664874198</v>
          </cell>
          <cell r="AA159">
            <v>10.286154067219584</v>
          </cell>
          <cell r="AB159">
            <v>15.494448003441576</v>
          </cell>
          <cell r="AC159">
            <v>14.554216911845119</v>
          </cell>
          <cell r="AE159">
            <v>6.7730979972424086</v>
          </cell>
          <cell r="AF159">
            <v>15.935003055163886</v>
          </cell>
          <cell r="AG159">
            <v>12.864046553268979</v>
          </cell>
          <cell r="AI159">
            <v>1.8</v>
          </cell>
          <cell r="AK159">
            <v>1.7763592451542347</v>
          </cell>
          <cell r="AL159">
            <v>6.7676229725217949</v>
          </cell>
          <cell r="AM159">
            <v>3.0759727020358008</v>
          </cell>
          <cell r="AP159">
            <v>0.35770515974323996</v>
          </cell>
          <cell r="AQ159">
            <v>8.8354680866895379</v>
          </cell>
          <cell r="AR159">
            <v>2.5479990340779626</v>
          </cell>
          <cell r="AS159">
            <v>5.3895045744058647</v>
          </cell>
          <cell r="AV159">
            <v>0.43013492789418928</v>
          </cell>
          <cell r="AZ159">
            <v>0.47151033029528011</v>
          </cell>
        </row>
        <row r="160">
          <cell r="X160">
            <v>3.5</v>
          </cell>
          <cell r="AI160">
            <v>3.5</v>
          </cell>
          <cell r="AP160">
            <v>0.65259348307204945</v>
          </cell>
        </row>
        <row r="161">
          <cell r="X161">
            <v>6.5</v>
          </cell>
          <cell r="Z161">
            <v>12.402079468772467</v>
          </cell>
          <cell r="AA161">
            <v>12.41491546908934</v>
          </cell>
          <cell r="AB161">
            <v>14.782230881874664</v>
          </cell>
          <cell r="AC161">
            <v>13.199741939912158</v>
          </cell>
          <cell r="AE161">
            <v>13.949214315748367</v>
          </cell>
          <cell r="AF161">
            <v>8.4377529657426322</v>
          </cell>
          <cell r="AG161">
            <v>10.513632509082552</v>
          </cell>
          <cell r="AI161">
            <v>6.5</v>
          </cell>
          <cell r="AK161">
            <v>6.3405315395874267</v>
          </cell>
          <cell r="AL161">
            <v>5.2116002841055211</v>
          </cell>
          <cell r="AM161">
            <v>3.4318442312073718</v>
          </cell>
          <cell r="AP161">
            <v>0.60716583309498839</v>
          </cell>
          <cell r="AQ161">
            <v>5.1787909898835061</v>
          </cell>
          <cell r="AR161">
            <v>6.7937026505578668</v>
          </cell>
          <cell r="AS161">
            <v>5.708377446642638</v>
          </cell>
          <cell r="AV161">
            <v>0.56018349171512494</v>
          </cell>
          <cell r="AZ161">
            <v>0.55786326399005481</v>
          </cell>
        </row>
        <row r="162">
          <cell r="X162">
            <v>11</v>
          </cell>
          <cell r="Z162">
            <v>12.323035220803016</v>
          </cell>
          <cell r="AA162">
            <v>16.150703034501721</v>
          </cell>
          <cell r="AB162">
            <v>14.782230881874664</v>
          </cell>
          <cell r="AC162">
            <v>14.418656379059803</v>
          </cell>
          <cell r="AI162">
            <v>11</v>
          </cell>
          <cell r="AK162">
            <v>5.7770606663626518</v>
          </cell>
          <cell r="AL162">
            <v>2.2316165179600835</v>
          </cell>
          <cell r="AM162">
            <v>3.4318442312073718</v>
          </cell>
          <cell r="AV162">
            <v>0.50541137213747489</v>
          </cell>
        </row>
        <row r="164">
          <cell r="Z164">
            <v>12.846579801647584</v>
          </cell>
          <cell r="AA164">
            <v>13.177193130742843</v>
          </cell>
          <cell r="AB164">
            <v>13.323635222956995</v>
          </cell>
          <cell r="AE164">
            <v>10.961268244605298</v>
          </cell>
          <cell r="AF164">
            <v>13.324482847731417</v>
          </cell>
          <cell r="AG164">
            <v>11.62884607412272</v>
          </cell>
        </row>
        <row r="165">
          <cell r="Z165">
            <v>1.87908585336073</v>
          </cell>
          <cell r="AA165">
            <v>1.2329866369400255</v>
          </cell>
          <cell r="AB165">
            <v>1.7042891094936137</v>
          </cell>
        </row>
        <row r="167">
          <cell r="AP167" t="str">
            <v>O2 influx (micro mole O2 m^-2 s_1)</v>
          </cell>
          <cell r="AQ167" t="str">
            <v>CO2 efflux (micro mole CO2 m^-2 s_1)</v>
          </cell>
          <cell r="AR167" t="str">
            <v>[CO2] 4cm</v>
          </cell>
          <cell r="AS167" t="str">
            <v>[O2] 4cm</v>
          </cell>
        </row>
        <row r="168">
          <cell r="AP168">
            <v>1.2681969124039243</v>
          </cell>
          <cell r="AQ168">
            <v>0.74339100495742161</v>
          </cell>
          <cell r="AR168">
            <v>8.2945322835787909</v>
          </cell>
          <cell r="AS168">
            <v>8.7791558521406579</v>
          </cell>
          <cell r="AT168">
            <v>0.58617947866494213</v>
          </cell>
          <cell r="AU168">
            <v>0.51544859660562503</v>
          </cell>
        </row>
        <row r="169">
          <cell r="AP169">
            <v>1.1653283466854558</v>
          </cell>
          <cell r="AQ169">
            <v>0.40069172790432783</v>
          </cell>
          <cell r="AR169">
            <v>1.7763592451542347</v>
          </cell>
          <cell r="AS169">
            <v>17.882048664874198</v>
          </cell>
          <cell r="AT169">
            <v>0.34384448730181122</v>
          </cell>
          <cell r="AU169">
            <v>0.43013492789418928</v>
          </cell>
        </row>
        <row r="170">
          <cell r="AP170">
            <v>1.5358054987561758</v>
          </cell>
          <cell r="AQ170">
            <v>0.62333223405979943</v>
          </cell>
          <cell r="AR170">
            <v>6.3405315395874267</v>
          </cell>
          <cell r="AS170">
            <v>12.402079468772467</v>
          </cell>
          <cell r="AT170">
            <v>0.4058666507996137</v>
          </cell>
          <cell r="AU170">
            <v>0.56018349171512494</v>
          </cell>
        </row>
        <row r="171">
          <cell r="AP171">
            <v>1.4621852363921324</v>
          </cell>
          <cell r="AQ171">
            <v>0.74761123467202084</v>
          </cell>
          <cell r="AR171">
            <v>5.7770606663626518</v>
          </cell>
          <cell r="AS171">
            <v>12.323035220803016</v>
          </cell>
          <cell r="AT171">
            <v>0.51129721191599065</v>
          </cell>
          <cell r="AU171">
            <v>0.50541137213747489</v>
          </cell>
        </row>
        <row r="172">
          <cell r="AP172">
            <v>0.45103314517742282</v>
          </cell>
          <cell r="AQ172">
            <v>0.49911722549419069</v>
          </cell>
          <cell r="AR172">
            <v>2.9811503563537656</v>
          </cell>
          <cell r="AT172">
            <v>1.1066087511104157</v>
          </cell>
          <cell r="AU172">
            <v>0.25434059772850787</v>
          </cell>
        </row>
        <row r="173">
          <cell r="AP173">
            <v>0.61952627006910788</v>
          </cell>
          <cell r="AQ173">
            <v>0.48334479372879613</v>
          </cell>
          <cell r="AR173">
            <v>8.8354680866895379</v>
          </cell>
          <cell r="AT173">
            <v>0.78018450077166124</v>
          </cell>
          <cell r="AU173">
            <v>0.47151033029528011</v>
          </cell>
        </row>
        <row r="174">
          <cell r="AP174">
            <v>1.2245358992984656</v>
          </cell>
          <cell r="AQ174">
            <v>0.9319769025921989</v>
          </cell>
          <cell r="AT174">
            <v>0.76108581473693548</v>
          </cell>
        </row>
        <row r="175">
          <cell r="AP175">
            <v>0.96397935050155326</v>
          </cell>
          <cell r="AQ175">
            <v>0.86286496835262994</v>
          </cell>
          <cell r="AR175">
            <v>5.1787909898835061</v>
          </cell>
          <cell r="AT175">
            <v>0.89510731521757791</v>
          </cell>
          <cell r="AU175">
            <v>0.55786326399005481</v>
          </cell>
        </row>
        <row r="176">
          <cell r="AE176">
            <v>2.1567386574075798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7"/>
  <sheetViews>
    <sheetView workbookViewId="0">
      <pane ySplit="1" topLeftCell="A95" activePane="bottomLeft" state="frozen"/>
      <selection pane="bottomLeft" activeCell="H167" sqref="A1:H167"/>
    </sheetView>
  </sheetViews>
  <sheetFormatPr defaultRowHeight="15" x14ac:dyDescent="0.25"/>
  <cols>
    <col min="2" max="2" width="10.7109375" style="2" bestFit="1" customWidth="1"/>
    <col min="5" max="5" width="11" customWidth="1"/>
  </cols>
  <sheetData>
    <row r="1" spans="1:11" x14ac:dyDescent="0.25">
      <c r="A1" s="4"/>
      <c r="B1" s="8" t="s">
        <v>13</v>
      </c>
      <c r="C1" s="8" t="s">
        <v>3</v>
      </c>
      <c r="D1" s="8" t="s">
        <v>4</v>
      </c>
      <c r="E1" s="8" t="s">
        <v>1</v>
      </c>
      <c r="F1" s="8" t="s">
        <v>2</v>
      </c>
      <c r="G1" s="8" t="s">
        <v>5</v>
      </c>
      <c r="H1" s="8" t="s">
        <v>14</v>
      </c>
      <c r="K1" s="3"/>
    </row>
    <row r="2" spans="1:11" x14ac:dyDescent="0.25">
      <c r="A2" s="8" t="s">
        <v>0</v>
      </c>
      <c r="B2" s="9">
        <v>40944.662499999999</v>
      </c>
      <c r="C2" s="6">
        <v>0.44278306123254002</v>
      </c>
      <c r="D2" s="6">
        <v>6.9433083248801397E-3</v>
      </c>
      <c r="E2" s="9">
        <v>40948.425000000097</v>
      </c>
      <c r="F2" s="1">
        <v>0.75283065189956999</v>
      </c>
      <c r="G2" s="6">
        <v>1.51347730491985E-2</v>
      </c>
      <c r="H2" s="7">
        <v>2</v>
      </c>
    </row>
    <row r="3" spans="1:11" x14ac:dyDescent="0.25">
      <c r="A3" s="8" t="s">
        <v>0</v>
      </c>
      <c r="B3" s="9">
        <v>41004.4972222223</v>
      </c>
      <c r="C3" s="6">
        <v>0.50741878718284605</v>
      </c>
      <c r="D3" s="6">
        <v>2.3127787533415399E-3</v>
      </c>
      <c r="E3" s="9">
        <v>41007.448611111198</v>
      </c>
      <c r="F3" s="1">
        <v>0.46792642645302501</v>
      </c>
      <c r="G3" s="6">
        <v>4.3913723486774803E-3</v>
      </c>
      <c r="H3" s="7">
        <v>3</v>
      </c>
    </row>
    <row r="4" spans="1:11" x14ac:dyDescent="0.25">
      <c r="A4" s="8" t="s">
        <v>0</v>
      </c>
      <c r="B4" s="9">
        <v>41093.500694444447</v>
      </c>
      <c r="C4" s="6">
        <v>0.87172267825982797</v>
      </c>
      <c r="D4" s="6"/>
      <c r="E4" s="9">
        <v>41093.500694444447</v>
      </c>
      <c r="F4" s="1"/>
      <c r="G4" s="6"/>
      <c r="H4" s="7">
        <v>0</v>
      </c>
    </row>
    <row r="5" spans="1:11" x14ac:dyDescent="0.25">
      <c r="A5" s="8" t="s">
        <v>0</v>
      </c>
      <c r="B5" s="9">
        <v>41094.170138888898</v>
      </c>
      <c r="C5" s="6">
        <v>0.86158431360628396</v>
      </c>
      <c r="D5" s="6"/>
      <c r="E5" s="9">
        <v>41094.170138888898</v>
      </c>
      <c r="F5" s="1"/>
      <c r="G5" s="6"/>
      <c r="H5" s="7">
        <v>0</v>
      </c>
    </row>
    <row r="6" spans="1:11" x14ac:dyDescent="0.25">
      <c r="A6" s="8" t="s">
        <v>0</v>
      </c>
      <c r="B6" s="9">
        <v>41094.418055555601</v>
      </c>
      <c r="C6" s="6">
        <v>0.88469617668618505</v>
      </c>
      <c r="D6" s="6"/>
      <c r="E6" s="9">
        <v>41094.418055555601</v>
      </c>
      <c r="F6" s="1"/>
      <c r="G6" s="6"/>
      <c r="H6" s="7">
        <v>0</v>
      </c>
    </row>
    <row r="7" spans="1:11" x14ac:dyDescent="0.25">
      <c r="A7" s="8" t="s">
        <v>0</v>
      </c>
      <c r="B7" s="9">
        <v>41095.728472222203</v>
      </c>
      <c r="C7" s="6">
        <v>0.82979893200552901</v>
      </c>
      <c r="D7" s="6">
        <v>1.71584305930465E-2</v>
      </c>
      <c r="E7" s="9">
        <v>41098.530555555597</v>
      </c>
      <c r="F7" s="1">
        <v>0.69310768054899397</v>
      </c>
      <c r="G7" s="6">
        <v>1.0691631683782199E-2</v>
      </c>
      <c r="H7" s="7">
        <v>0</v>
      </c>
    </row>
    <row r="8" spans="1:11" x14ac:dyDescent="0.25">
      <c r="A8" s="8" t="s">
        <v>0</v>
      </c>
      <c r="B8" s="9">
        <v>41238.579861111102</v>
      </c>
      <c r="C8" s="6">
        <v>0.61631324551057598</v>
      </c>
      <c r="D8" s="6">
        <v>1.2054415449034199E-2</v>
      </c>
      <c r="E8" s="9">
        <v>41240.631944444503</v>
      </c>
      <c r="F8" s="1">
        <v>0.77563680928315804</v>
      </c>
      <c r="G8" s="6">
        <v>1.33314255999273E-3</v>
      </c>
      <c r="H8" s="7">
        <v>0</v>
      </c>
    </row>
    <row r="9" spans="1:11" x14ac:dyDescent="0.25">
      <c r="A9" s="8" t="s">
        <v>0</v>
      </c>
      <c r="B9" s="9">
        <v>41310.638194444502</v>
      </c>
      <c r="C9" s="6">
        <v>0.78208957723679595</v>
      </c>
      <c r="D9" s="6">
        <v>2.0918027022822701E-2</v>
      </c>
      <c r="E9" s="9">
        <v>41312.527777777803</v>
      </c>
      <c r="F9" s="1">
        <v>0.72277091042450103</v>
      </c>
      <c r="G9" s="6">
        <v>3.3590898113054898E-3</v>
      </c>
      <c r="H9" s="7">
        <v>2</v>
      </c>
    </row>
    <row r="10" spans="1:11" x14ac:dyDescent="0.25">
      <c r="A10" s="8" t="s">
        <v>0</v>
      </c>
      <c r="B10" s="9">
        <v>41357.503472222299</v>
      </c>
      <c r="C10" s="6">
        <v>0.54359818229696899</v>
      </c>
      <c r="D10" s="6">
        <v>1.12456221332574E-2</v>
      </c>
      <c r="E10" s="9">
        <v>41360.412499999999</v>
      </c>
      <c r="F10" s="1">
        <v>0.53317390405980802</v>
      </c>
      <c r="G10" s="6">
        <v>8.9039061423891296E-3</v>
      </c>
      <c r="H10" s="7">
        <v>3</v>
      </c>
    </row>
    <row r="11" spans="1:11" x14ac:dyDescent="0.25">
      <c r="A11" s="8" t="s">
        <v>0</v>
      </c>
      <c r="B11" s="9">
        <v>41375.768055555498</v>
      </c>
      <c r="C11" s="6">
        <v>0.73032552929067396</v>
      </c>
      <c r="D11" s="6"/>
      <c r="E11" s="9"/>
      <c r="F11" s="1"/>
      <c r="G11" s="6"/>
      <c r="H11" s="7">
        <v>3</v>
      </c>
    </row>
    <row r="12" spans="1:11" x14ac:dyDescent="0.25">
      <c r="A12" s="8" t="s">
        <v>0</v>
      </c>
      <c r="B12" s="9">
        <v>41376.155555555597</v>
      </c>
      <c r="C12" s="6">
        <v>1.04647045244214</v>
      </c>
      <c r="D12" s="6"/>
      <c r="E12" s="9"/>
      <c r="F12" s="1"/>
      <c r="G12" s="6"/>
      <c r="H12" s="7">
        <v>3</v>
      </c>
    </row>
    <row r="13" spans="1:11" x14ac:dyDescent="0.25">
      <c r="A13" s="8" t="s">
        <v>0</v>
      </c>
      <c r="B13" s="9">
        <v>41376.322916666599</v>
      </c>
      <c r="C13" s="6">
        <v>0.77226060128960505</v>
      </c>
      <c r="D13" s="6">
        <v>1.8217065730681999E-2</v>
      </c>
      <c r="E13" s="9">
        <v>41378.475694444503</v>
      </c>
      <c r="F13" s="1">
        <v>0.61505046960068299</v>
      </c>
      <c r="G13" s="6">
        <v>7.95805751609969E-3</v>
      </c>
      <c r="H13" s="7">
        <v>3</v>
      </c>
    </row>
    <row r="14" spans="1:11" x14ac:dyDescent="0.25">
      <c r="A14" s="8" t="s">
        <v>0</v>
      </c>
      <c r="B14" s="9">
        <v>41456.590277777803</v>
      </c>
      <c r="C14" s="6">
        <v>0.58351860910009801</v>
      </c>
      <c r="D14" s="6">
        <v>2.0688249976694301E-2</v>
      </c>
      <c r="E14" s="9">
        <v>41458.675694444501</v>
      </c>
      <c r="F14" s="1">
        <v>0.50493662430904396</v>
      </c>
      <c r="G14" s="6">
        <v>7.4257561099865796E-2</v>
      </c>
      <c r="H14" s="7">
        <v>0</v>
      </c>
    </row>
    <row r="15" spans="1:11" x14ac:dyDescent="0.25">
      <c r="A15" s="8" t="s">
        <v>0</v>
      </c>
      <c r="B15" s="9">
        <v>41570.518750000097</v>
      </c>
      <c r="C15" s="6">
        <v>0.83519565174873001</v>
      </c>
      <c r="D15" s="6">
        <v>7.6991998424496303E-3</v>
      </c>
      <c r="E15" s="9">
        <v>41572.535416666702</v>
      </c>
      <c r="F15" s="1">
        <v>0.77233252168275102</v>
      </c>
      <c r="G15" s="6">
        <v>4.9318520462409404E-3</v>
      </c>
      <c r="H15" s="7">
        <v>1</v>
      </c>
    </row>
    <row r="16" spans="1:11" x14ac:dyDescent="0.25">
      <c r="A16" s="8" t="s">
        <v>0</v>
      </c>
      <c r="B16" s="9">
        <v>41629.481249999997</v>
      </c>
      <c r="C16" s="6">
        <v>0.75220370425755601</v>
      </c>
      <c r="D16" s="6">
        <v>3.02273926569373E-3</v>
      </c>
      <c r="E16" s="9">
        <v>41631.541666666599</v>
      </c>
      <c r="F16" s="1">
        <v>0.70430264838555101</v>
      </c>
      <c r="G16" s="6">
        <v>1.6572323045777E-2</v>
      </c>
      <c r="H16" s="7">
        <v>2</v>
      </c>
    </row>
    <row r="17" spans="1:8" x14ac:dyDescent="0.25">
      <c r="A17" s="8" t="s">
        <v>0</v>
      </c>
      <c r="B17" s="9">
        <v>41718.374305555597</v>
      </c>
      <c r="C17" s="6">
        <v>0.57055367633603304</v>
      </c>
      <c r="D17" s="6">
        <v>9.0343513069871591E-3</v>
      </c>
      <c r="E17" s="9">
        <v>41720.416666666599</v>
      </c>
      <c r="F17" s="1">
        <v>0.63278718617013696</v>
      </c>
      <c r="G17" s="6">
        <v>7.9129484126606604E-3</v>
      </c>
      <c r="H17" s="7">
        <v>3</v>
      </c>
    </row>
    <row r="18" spans="1:8" x14ac:dyDescent="0.25">
      <c r="A18" s="8" t="s">
        <v>0</v>
      </c>
      <c r="B18" s="9">
        <v>41739.469444444403</v>
      </c>
      <c r="C18" s="6">
        <v>0.64989201626404003</v>
      </c>
      <c r="D18" s="6">
        <v>2.4122908368099799E-2</v>
      </c>
      <c r="E18" s="9">
        <v>41741.462500000001</v>
      </c>
      <c r="F18" s="1">
        <v>0.55628266150883898</v>
      </c>
      <c r="G18" s="6">
        <v>7.7421711414503295E-4</v>
      </c>
      <c r="H18" s="7">
        <v>3</v>
      </c>
    </row>
    <row r="19" spans="1:8" x14ac:dyDescent="0.25">
      <c r="A19" s="8" t="s">
        <v>0</v>
      </c>
      <c r="B19" s="9">
        <v>41829.543055555601</v>
      </c>
      <c r="C19" s="6">
        <v>0.56777505287260399</v>
      </c>
      <c r="D19" s="6">
        <v>0.105818686880471</v>
      </c>
      <c r="E19" s="9">
        <v>41831.513888888898</v>
      </c>
      <c r="F19" s="1">
        <v>0.58389221094747601</v>
      </c>
      <c r="G19" s="6">
        <v>4.7205252801869801E-3</v>
      </c>
      <c r="H19" s="7">
        <v>0</v>
      </c>
    </row>
    <row r="20" spans="1:8" x14ac:dyDescent="0.25">
      <c r="A20" s="8" t="s">
        <v>6</v>
      </c>
      <c r="B20" s="9"/>
      <c r="C20" s="7"/>
      <c r="D20" s="7"/>
      <c r="E20" s="9">
        <v>40289.416666666664</v>
      </c>
      <c r="F20" s="1"/>
      <c r="G20" s="6"/>
      <c r="H20" s="7">
        <v>0</v>
      </c>
    </row>
    <row r="21" spans="1:8" x14ac:dyDescent="0.25">
      <c r="A21" s="8" t="s">
        <v>6</v>
      </c>
      <c r="B21" s="9"/>
      <c r="C21" s="7"/>
      <c r="D21" s="7"/>
      <c r="E21" s="9">
        <v>40532.416666666599</v>
      </c>
      <c r="F21" s="1"/>
      <c r="G21" s="6"/>
      <c r="H21" s="7">
        <v>0</v>
      </c>
    </row>
    <row r="22" spans="1:8" x14ac:dyDescent="0.25">
      <c r="A22" s="8" t="s">
        <v>6</v>
      </c>
      <c r="B22" s="9"/>
      <c r="C22" s="7"/>
      <c r="D22" s="7"/>
      <c r="E22" s="9">
        <v>40533.416666666599</v>
      </c>
      <c r="F22" s="1"/>
      <c r="G22" s="6"/>
      <c r="H22" s="7">
        <v>0</v>
      </c>
    </row>
    <row r="23" spans="1:8" x14ac:dyDescent="0.25">
      <c r="A23" s="8" t="s">
        <v>6</v>
      </c>
      <c r="B23" s="9"/>
      <c r="C23" s="7"/>
      <c r="D23" s="7"/>
      <c r="E23" s="9">
        <v>40555.416666666599</v>
      </c>
      <c r="F23" s="1"/>
      <c r="G23" s="6"/>
      <c r="H23" s="7">
        <v>0</v>
      </c>
    </row>
    <row r="24" spans="1:8" x14ac:dyDescent="0.25">
      <c r="A24" s="8" t="s">
        <v>6</v>
      </c>
      <c r="B24" s="9"/>
      <c r="C24" s="7"/>
      <c r="D24" s="7"/>
      <c r="E24" s="9">
        <v>40755.416666666599</v>
      </c>
      <c r="F24" s="1">
        <v>0.639599445559214</v>
      </c>
      <c r="G24" s="6">
        <v>0</v>
      </c>
      <c r="H24" s="7">
        <v>0</v>
      </c>
    </row>
    <row r="25" spans="1:8" x14ac:dyDescent="0.25">
      <c r="A25" s="8" t="s">
        <v>6</v>
      </c>
      <c r="B25" s="9"/>
      <c r="C25" s="7"/>
      <c r="D25" s="7"/>
      <c r="E25" s="9">
        <v>40766.416666666599</v>
      </c>
      <c r="F25" s="1">
        <v>0.59997330663609705</v>
      </c>
      <c r="G25" s="6">
        <v>0</v>
      </c>
      <c r="H25" s="7">
        <v>0</v>
      </c>
    </row>
    <row r="26" spans="1:8" x14ac:dyDescent="0.25">
      <c r="A26" s="8" t="s">
        <v>6</v>
      </c>
      <c r="B26" s="9">
        <v>40801.5583333334</v>
      </c>
      <c r="C26" s="7"/>
      <c r="D26" s="7"/>
      <c r="E26" s="9"/>
      <c r="F26" s="1"/>
      <c r="G26" s="6"/>
      <c r="H26" s="7">
        <v>0</v>
      </c>
    </row>
    <row r="27" spans="1:8" x14ac:dyDescent="0.25">
      <c r="A27" s="8" t="s">
        <v>6</v>
      </c>
      <c r="B27" s="9"/>
      <c r="C27" s="7"/>
      <c r="D27" s="7"/>
      <c r="E27" s="9">
        <v>40801.763888888898</v>
      </c>
      <c r="F27" s="1">
        <v>0.54198774046850495</v>
      </c>
      <c r="G27" s="6">
        <v>8.8733625981989306E-3</v>
      </c>
      <c r="H27" s="7">
        <v>0</v>
      </c>
    </row>
    <row r="28" spans="1:8" x14ac:dyDescent="0.25">
      <c r="A28" s="8" t="s">
        <v>6</v>
      </c>
      <c r="B28" s="9"/>
      <c r="C28" s="7"/>
      <c r="D28" s="7"/>
      <c r="E28" s="9">
        <v>40802.354166666599</v>
      </c>
      <c r="F28" s="1">
        <v>0.69384490076766803</v>
      </c>
      <c r="G28" s="6">
        <v>2.28548305313627E-2</v>
      </c>
      <c r="H28" s="7">
        <v>0</v>
      </c>
    </row>
    <row r="29" spans="1:8" x14ac:dyDescent="0.25">
      <c r="A29" s="8" t="s">
        <v>6</v>
      </c>
      <c r="B29" s="9"/>
      <c r="C29" s="7"/>
      <c r="D29" s="7"/>
      <c r="E29" s="9">
        <v>40804.416666666599</v>
      </c>
      <c r="F29" s="1">
        <v>0.67784012164826801</v>
      </c>
      <c r="G29" s="6">
        <v>1.17353900777275E-2</v>
      </c>
      <c r="H29" s="7">
        <v>0</v>
      </c>
    </row>
    <row r="30" spans="1:8" x14ac:dyDescent="0.25">
      <c r="A30" s="8" t="s">
        <v>6</v>
      </c>
      <c r="B30" s="9">
        <v>40804.59375</v>
      </c>
      <c r="C30" s="6">
        <v>0.72684773885841103</v>
      </c>
      <c r="D30" s="6">
        <v>0</v>
      </c>
      <c r="E30" s="9">
        <v>40806.463194444397</v>
      </c>
      <c r="F30" s="1">
        <v>0.67677759758664602</v>
      </c>
      <c r="G30" s="6">
        <v>1.26181465131361E-2</v>
      </c>
      <c r="H30" s="7">
        <v>0</v>
      </c>
    </row>
    <row r="31" spans="1:8" x14ac:dyDescent="0.25">
      <c r="A31" s="8" t="s">
        <v>6</v>
      </c>
      <c r="B31" s="9">
        <v>40808.595833333296</v>
      </c>
      <c r="C31" s="6">
        <v>0.73136998616915705</v>
      </c>
      <c r="D31" s="6">
        <v>2.1541843329949701E-2</v>
      </c>
      <c r="E31" s="9"/>
      <c r="F31" s="1"/>
      <c r="G31" s="6"/>
      <c r="H31" s="7">
        <v>0</v>
      </c>
    </row>
    <row r="32" spans="1:8" x14ac:dyDescent="0.25">
      <c r="A32" s="8" t="s">
        <v>6</v>
      </c>
      <c r="B32" s="9">
        <v>40848.686111111099</v>
      </c>
      <c r="C32" s="6">
        <v>0.75525526385739705</v>
      </c>
      <c r="D32" s="6">
        <v>2.6376312013436602E-2</v>
      </c>
      <c r="E32" s="9">
        <v>40850.6027777778</v>
      </c>
      <c r="F32" s="1">
        <v>0.77120253955731299</v>
      </c>
      <c r="G32" s="6">
        <v>5.1134649152431103E-3</v>
      </c>
      <c r="H32" s="7">
        <v>0</v>
      </c>
    </row>
    <row r="33" spans="1:8" x14ac:dyDescent="0.25">
      <c r="A33" s="8" t="s">
        <v>6</v>
      </c>
      <c r="B33" s="9">
        <v>40885.518750000097</v>
      </c>
      <c r="C33" s="6">
        <v>0.86687592460032603</v>
      </c>
      <c r="D33" s="6">
        <v>2.2549819923983201E-2</v>
      </c>
      <c r="E33" s="9">
        <v>40888.420138888898</v>
      </c>
      <c r="F33" s="1">
        <v>0.91905983665317303</v>
      </c>
      <c r="G33" s="6">
        <v>1.4147738549612401E-2</v>
      </c>
      <c r="H33" s="7">
        <v>1</v>
      </c>
    </row>
    <row r="34" spans="1:8" x14ac:dyDescent="0.25">
      <c r="A34" s="8" t="s">
        <v>6</v>
      </c>
      <c r="B34" s="9"/>
      <c r="C34" s="6"/>
      <c r="D34" s="6"/>
      <c r="E34" s="9">
        <v>40899.4090277777</v>
      </c>
      <c r="F34" s="1">
        <v>0.85891370757829399</v>
      </c>
      <c r="G34" s="6">
        <v>2.7696622330595701E-2</v>
      </c>
      <c r="H34" s="7">
        <v>2</v>
      </c>
    </row>
    <row r="35" spans="1:8" x14ac:dyDescent="0.25">
      <c r="A35" s="8" t="s">
        <v>6</v>
      </c>
      <c r="B35" s="9"/>
      <c r="C35" s="6"/>
      <c r="D35" s="6"/>
      <c r="E35" s="9">
        <v>40899.527777777803</v>
      </c>
      <c r="F35" s="1">
        <v>0.87621410269411004</v>
      </c>
      <c r="G35" s="6">
        <v>4.2628467360570903E-2</v>
      </c>
      <c r="H35" s="7">
        <v>2</v>
      </c>
    </row>
    <row r="36" spans="1:8" x14ac:dyDescent="0.25">
      <c r="A36" s="8" t="s">
        <v>6</v>
      </c>
      <c r="B36" s="9"/>
      <c r="C36" s="6"/>
      <c r="D36" s="6"/>
      <c r="E36" s="9">
        <v>40913.492361111101</v>
      </c>
      <c r="F36" s="1">
        <v>0.99404778895586199</v>
      </c>
      <c r="G36" s="6">
        <v>4.34456846100184E-3</v>
      </c>
      <c r="H36" s="7">
        <v>2</v>
      </c>
    </row>
    <row r="37" spans="1:8" x14ac:dyDescent="0.25">
      <c r="A37" s="8" t="s">
        <v>6</v>
      </c>
      <c r="B37" s="9">
        <v>40946.513194444502</v>
      </c>
      <c r="C37" s="6">
        <v>0.77499762975445297</v>
      </c>
      <c r="D37" s="6">
        <v>8.1685001060323101E-3</v>
      </c>
      <c r="E37" s="9">
        <v>40948.445138888899</v>
      </c>
      <c r="F37" s="1">
        <v>0.854188585189532</v>
      </c>
      <c r="G37" s="6">
        <v>1.8723925781554001E-2</v>
      </c>
      <c r="H37" s="7">
        <v>2</v>
      </c>
    </row>
    <row r="38" spans="1:8" x14ac:dyDescent="0.25">
      <c r="A38" s="8" t="s">
        <v>6</v>
      </c>
      <c r="B38" s="9">
        <v>40988.511111111198</v>
      </c>
      <c r="C38" s="6">
        <v>1.0091332313724899</v>
      </c>
      <c r="D38" s="6">
        <v>4.7426560932531898E-2</v>
      </c>
      <c r="E38" s="9">
        <v>40993.5</v>
      </c>
      <c r="F38" s="1">
        <v>0.80644931661375496</v>
      </c>
      <c r="G38" s="6">
        <v>3.09648537217719E-2</v>
      </c>
      <c r="H38" s="7">
        <v>2</v>
      </c>
    </row>
    <row r="39" spans="1:8" x14ac:dyDescent="0.25">
      <c r="A39" s="8" t="s">
        <v>6</v>
      </c>
      <c r="B39" s="9">
        <v>41004.6208333334</v>
      </c>
      <c r="C39" s="6">
        <v>0.79167721478192798</v>
      </c>
      <c r="D39" s="6">
        <v>0.18860441750818499</v>
      </c>
      <c r="E39" s="9">
        <v>41018.478472222203</v>
      </c>
      <c r="F39" s="1">
        <v>0.82598747472452305</v>
      </c>
      <c r="G39" s="6">
        <v>6.73426146497038E-2</v>
      </c>
      <c r="H39" s="7">
        <v>3</v>
      </c>
    </row>
    <row r="40" spans="1:8" x14ac:dyDescent="0.25">
      <c r="A40" s="8" t="s">
        <v>6</v>
      </c>
      <c r="B40" s="9">
        <v>41028.493750000001</v>
      </c>
      <c r="C40" s="6">
        <v>0.75174339322166905</v>
      </c>
      <c r="D40" s="6">
        <v>5.5202812055680901E-2</v>
      </c>
      <c r="E40" s="9">
        <v>41030.5</v>
      </c>
      <c r="F40" s="1">
        <v>0.79574559059160899</v>
      </c>
      <c r="G40" s="6">
        <v>6.4639536308197399E-3</v>
      </c>
      <c r="H40" s="7">
        <v>0</v>
      </c>
    </row>
    <row r="41" spans="1:8" x14ac:dyDescent="0.25">
      <c r="A41" s="8" t="s">
        <v>6</v>
      </c>
      <c r="B41" s="9"/>
      <c r="C41" s="6"/>
      <c r="D41" s="6"/>
      <c r="E41" s="9">
        <v>41052.598611111098</v>
      </c>
      <c r="F41" s="1">
        <v>0.75356004428061296</v>
      </c>
      <c r="G41" s="6">
        <v>1.4271581576919301E-2</v>
      </c>
      <c r="H41" s="7">
        <v>0</v>
      </c>
    </row>
    <row r="42" spans="1:8" x14ac:dyDescent="0.25">
      <c r="A42" s="8" t="s">
        <v>6</v>
      </c>
      <c r="B42" s="9"/>
      <c r="C42" s="6"/>
      <c r="D42" s="6"/>
      <c r="E42" s="9">
        <v>41060.625</v>
      </c>
      <c r="F42" s="1">
        <v>0.73477252621059397</v>
      </c>
      <c r="G42" s="6">
        <v>2.0955040153937201E-2</v>
      </c>
      <c r="H42" s="7">
        <v>0</v>
      </c>
    </row>
    <row r="43" spans="1:8" x14ac:dyDescent="0.25">
      <c r="A43" s="8" t="s">
        <v>6</v>
      </c>
      <c r="B43" s="9">
        <v>41084.572222222203</v>
      </c>
      <c r="C43" s="6"/>
      <c r="D43" s="6"/>
      <c r="E43" s="9">
        <v>41086.430555555497</v>
      </c>
      <c r="F43" s="1">
        <v>0.75527617719891404</v>
      </c>
      <c r="G43" s="6">
        <v>8.3383171925435803E-2</v>
      </c>
      <c r="H43" s="7">
        <v>0</v>
      </c>
    </row>
    <row r="44" spans="1:8" x14ac:dyDescent="0.25">
      <c r="A44" s="8" t="s">
        <v>6</v>
      </c>
      <c r="B44" s="9">
        <v>41094.21875</v>
      </c>
      <c r="C44" s="6">
        <v>0.82841616089421199</v>
      </c>
      <c r="D44" s="6">
        <v>3.0874840100635799E-2</v>
      </c>
      <c r="E44" s="9"/>
      <c r="F44" s="1"/>
      <c r="G44" s="6"/>
      <c r="H44" s="7">
        <v>0</v>
      </c>
    </row>
    <row r="45" spans="1:8" x14ac:dyDescent="0.25">
      <c r="A45" s="8" t="s">
        <v>6</v>
      </c>
      <c r="B45" s="9">
        <v>41094.461805555497</v>
      </c>
      <c r="C45" s="6">
        <v>0.88624204742958101</v>
      </c>
      <c r="D45" s="6">
        <v>1.6973558801515101E-2</v>
      </c>
      <c r="E45" s="9"/>
      <c r="F45" s="1"/>
      <c r="G45" s="6"/>
      <c r="H45" s="7">
        <v>0</v>
      </c>
    </row>
    <row r="46" spans="1:8" x14ac:dyDescent="0.25">
      <c r="A46" s="8" t="s">
        <v>6</v>
      </c>
      <c r="B46" s="9">
        <v>41095.751388888901</v>
      </c>
      <c r="C46" s="6">
        <v>0.77039118122669503</v>
      </c>
      <c r="D46" s="6">
        <v>7.5049389298306401E-2</v>
      </c>
      <c r="E46" s="9">
        <v>41098.536805555603</v>
      </c>
      <c r="F46" s="1">
        <v>0.74261981876029703</v>
      </c>
      <c r="G46" s="6">
        <v>2.0882864513558499E-2</v>
      </c>
      <c r="H46" s="7">
        <v>0</v>
      </c>
    </row>
    <row r="47" spans="1:8" x14ac:dyDescent="0.25">
      <c r="A47" s="8" t="s">
        <v>6</v>
      </c>
      <c r="B47" s="9"/>
      <c r="C47" s="6"/>
      <c r="D47" s="6"/>
      <c r="E47" s="9">
        <v>41119.409722222299</v>
      </c>
      <c r="F47" s="1">
        <v>0.78886167963984499</v>
      </c>
      <c r="G47" s="6">
        <v>4.8453852858911803E-3</v>
      </c>
      <c r="H47" s="7">
        <v>0</v>
      </c>
    </row>
    <row r="48" spans="1:8" x14ac:dyDescent="0.25">
      <c r="A48" s="8" t="s">
        <v>6</v>
      </c>
      <c r="B48" s="9"/>
      <c r="C48" s="6"/>
      <c r="D48" s="6"/>
      <c r="E48" s="9">
        <v>41119.569444444503</v>
      </c>
      <c r="F48" s="1">
        <v>0.77045143561666896</v>
      </c>
      <c r="G48" s="6">
        <v>2.7553825762777599E-2</v>
      </c>
      <c r="H48" s="7">
        <v>0</v>
      </c>
    </row>
    <row r="49" spans="1:8" x14ac:dyDescent="0.25">
      <c r="A49" s="8" t="s">
        <v>6</v>
      </c>
      <c r="B49" s="9"/>
      <c r="C49" s="6"/>
      <c r="D49" s="6"/>
      <c r="E49" s="9">
        <v>41119.729166666599</v>
      </c>
      <c r="F49" s="1">
        <v>0.78219277000186305</v>
      </c>
      <c r="G49" s="6">
        <v>9.1025144585876998E-3</v>
      </c>
      <c r="H49" s="7">
        <v>0</v>
      </c>
    </row>
    <row r="50" spans="1:8" x14ac:dyDescent="0.25">
      <c r="A50" s="8" t="s">
        <v>6</v>
      </c>
      <c r="B50" s="9">
        <v>41120.6534722223</v>
      </c>
      <c r="C50" s="6">
        <v>0.86684041459905103</v>
      </c>
      <c r="D50" s="6">
        <v>0.103060432867578</v>
      </c>
      <c r="E50" s="9">
        <v>41122.489583333401</v>
      </c>
      <c r="F50" s="1">
        <v>0.80217313843837501</v>
      </c>
      <c r="G50" s="6">
        <v>1.09251017593394E-3</v>
      </c>
      <c r="H50" s="7">
        <v>0</v>
      </c>
    </row>
    <row r="51" spans="1:8" x14ac:dyDescent="0.25">
      <c r="A51" s="8" t="s">
        <v>6</v>
      </c>
      <c r="B51" s="9"/>
      <c r="C51" s="6"/>
      <c r="D51" s="6"/>
      <c r="E51" s="9">
        <v>41129.416666666599</v>
      </c>
      <c r="F51" s="1">
        <v>0.67024952428693896</v>
      </c>
      <c r="G51" s="6">
        <v>9.8032951389297601E-3</v>
      </c>
      <c r="H51" s="7">
        <v>0</v>
      </c>
    </row>
    <row r="52" spans="1:8" x14ac:dyDescent="0.25">
      <c r="A52" s="8" t="s">
        <v>6</v>
      </c>
      <c r="B52" s="9">
        <v>41129.756944444503</v>
      </c>
      <c r="C52" s="6">
        <v>0.82619431987254299</v>
      </c>
      <c r="D52" s="6">
        <v>2.8979499579171199E-2</v>
      </c>
      <c r="E52" s="9"/>
      <c r="F52" s="1"/>
      <c r="G52" s="6"/>
      <c r="H52" s="7">
        <v>0</v>
      </c>
    </row>
    <row r="53" spans="1:8" x14ac:dyDescent="0.25">
      <c r="A53" s="8" t="s">
        <v>6</v>
      </c>
      <c r="B53" s="9">
        <v>41130.190972222299</v>
      </c>
      <c r="C53" s="6">
        <v>0.90221685987973199</v>
      </c>
      <c r="D53" s="6">
        <v>0</v>
      </c>
      <c r="E53" s="9"/>
      <c r="F53" s="1"/>
      <c r="G53" s="6"/>
      <c r="H53" s="7">
        <v>0</v>
      </c>
    </row>
    <row r="54" spans="1:8" x14ac:dyDescent="0.25">
      <c r="A54" s="8" t="s">
        <v>6</v>
      </c>
      <c r="B54" s="9">
        <v>41130.443749999999</v>
      </c>
      <c r="C54" s="6">
        <v>0.74789579621729796</v>
      </c>
      <c r="D54" s="6">
        <v>7.9779346269396395E-2</v>
      </c>
      <c r="E54" s="9">
        <v>41133.4645833334</v>
      </c>
      <c r="F54" s="1">
        <v>0.79</v>
      </c>
      <c r="G54" s="6"/>
      <c r="H54" s="7">
        <v>0</v>
      </c>
    </row>
    <row r="55" spans="1:8" x14ac:dyDescent="0.25">
      <c r="A55" s="8" t="s">
        <v>6</v>
      </c>
      <c r="B55" s="9">
        <v>41171.6590277777</v>
      </c>
      <c r="C55" s="6">
        <v>0.74121659299439902</v>
      </c>
      <c r="D55" s="6">
        <v>6.8694214041067403E-2</v>
      </c>
      <c r="E55" s="9">
        <v>41175.451388888898</v>
      </c>
      <c r="F55" s="1">
        <v>0.70048539377063301</v>
      </c>
      <c r="G55" s="6">
        <v>5.7059282997543401E-3</v>
      </c>
      <c r="H55" s="7">
        <v>0</v>
      </c>
    </row>
    <row r="56" spans="1:8" x14ac:dyDescent="0.25">
      <c r="A56" s="8" t="s">
        <v>6</v>
      </c>
      <c r="B56" s="9"/>
      <c r="C56" s="6"/>
      <c r="D56" s="6"/>
      <c r="E56" s="9">
        <v>41200.375</v>
      </c>
      <c r="F56" s="1">
        <v>0.668595037055011</v>
      </c>
      <c r="G56" s="6">
        <v>3.7398891465143198E-2</v>
      </c>
      <c r="H56" s="7">
        <v>0</v>
      </c>
    </row>
    <row r="57" spans="1:8" x14ac:dyDescent="0.25">
      <c r="A57" s="8" t="s">
        <v>6</v>
      </c>
      <c r="B57" s="9">
        <v>41205.574305555601</v>
      </c>
      <c r="C57" s="6">
        <v>0.75132581974888601</v>
      </c>
      <c r="D57" s="6">
        <v>4.1577525976314297E-2</v>
      </c>
      <c r="E57" s="9">
        <v>41207.436111111099</v>
      </c>
      <c r="F57" s="1">
        <v>0.73537116721807605</v>
      </c>
      <c r="G57" s="6">
        <v>1.00761674964761E-2</v>
      </c>
      <c r="H57" s="7">
        <v>1</v>
      </c>
    </row>
    <row r="58" spans="1:8" x14ac:dyDescent="0.25">
      <c r="A58" s="8" t="s">
        <v>6</v>
      </c>
      <c r="B58" s="9">
        <v>41227.576388888898</v>
      </c>
      <c r="C58" s="6">
        <v>0.74104274021021399</v>
      </c>
      <c r="D58" s="6">
        <v>0</v>
      </c>
      <c r="E58" s="9">
        <v>41231.442361111098</v>
      </c>
      <c r="F58" s="1">
        <v>0.75972578417853798</v>
      </c>
      <c r="G58" s="6">
        <v>0</v>
      </c>
      <c r="H58" s="7">
        <v>1</v>
      </c>
    </row>
    <row r="59" spans="1:8" x14ac:dyDescent="0.25">
      <c r="A59" s="8" t="s">
        <v>6</v>
      </c>
      <c r="B59" s="9">
        <v>41235.628472222299</v>
      </c>
      <c r="C59" s="6">
        <v>0.78403091328806696</v>
      </c>
      <c r="D59" s="6">
        <v>2.6356840525526601E-2</v>
      </c>
      <c r="E59" s="9">
        <v>41238.630555555603</v>
      </c>
      <c r="F59" s="1">
        <v>0.73860673023006196</v>
      </c>
      <c r="G59" s="6">
        <v>4.5301875364196498E-3</v>
      </c>
      <c r="H59" s="7">
        <v>1</v>
      </c>
    </row>
    <row r="60" spans="1:8" x14ac:dyDescent="0.25">
      <c r="A60" s="8" t="s">
        <v>6</v>
      </c>
      <c r="B60" s="9">
        <v>41315.680555555497</v>
      </c>
      <c r="C60" s="6">
        <v>0.69948539783485897</v>
      </c>
      <c r="D60" s="6">
        <v>7.0330727866235202E-3</v>
      </c>
      <c r="E60" s="9">
        <v>41317.493055555497</v>
      </c>
      <c r="F60" s="1">
        <v>0.73711038654639904</v>
      </c>
      <c r="G60" s="6">
        <v>3.0246159253372001E-3</v>
      </c>
      <c r="H60" s="7">
        <v>2</v>
      </c>
    </row>
    <row r="61" spans="1:8" x14ac:dyDescent="0.25">
      <c r="A61" s="8" t="s">
        <v>6</v>
      </c>
      <c r="B61" s="9">
        <v>41344.708333333401</v>
      </c>
      <c r="C61" s="6">
        <v>0.71303419374681798</v>
      </c>
      <c r="D61" s="6">
        <v>5.1385267855899299E-3</v>
      </c>
      <c r="E61" s="9">
        <v>41347.388888888898</v>
      </c>
      <c r="F61" s="1">
        <v>0.76217858089243895</v>
      </c>
      <c r="G61" s="6">
        <v>1.8806205685912299E-2</v>
      </c>
      <c r="H61" s="7">
        <v>2</v>
      </c>
    </row>
    <row r="62" spans="1:8" x14ac:dyDescent="0.25">
      <c r="A62" s="8" t="s">
        <v>6</v>
      </c>
      <c r="B62" s="9">
        <v>41357.586805555497</v>
      </c>
      <c r="C62" s="6">
        <v>0.57857475807917302</v>
      </c>
      <c r="D62" s="6">
        <v>7.7066020480837605E-2</v>
      </c>
      <c r="E62" s="9">
        <v>41360.449999999997</v>
      </c>
      <c r="F62" s="1">
        <v>0.75152495762251303</v>
      </c>
      <c r="G62" s="6">
        <v>3.1778083152868702E-2</v>
      </c>
      <c r="H62" s="7">
        <v>3</v>
      </c>
    </row>
    <row r="63" spans="1:8" x14ac:dyDescent="0.25">
      <c r="A63" s="8" t="s">
        <v>6</v>
      </c>
      <c r="B63" s="9">
        <v>41373.645833333401</v>
      </c>
      <c r="C63" s="6">
        <v>0.72871881343325795</v>
      </c>
      <c r="D63" s="6">
        <v>0</v>
      </c>
      <c r="E63" s="9">
        <v>41375.715277777803</v>
      </c>
      <c r="F63" s="1">
        <v>0.73166927099199097</v>
      </c>
      <c r="G63" s="6">
        <v>1.26124868413744E-3</v>
      </c>
      <c r="H63" s="7">
        <v>3</v>
      </c>
    </row>
    <row r="64" spans="1:8" x14ac:dyDescent="0.25">
      <c r="A64" s="8" t="s">
        <v>6</v>
      </c>
      <c r="B64" s="9">
        <v>41375.802083333401</v>
      </c>
      <c r="C64" s="6">
        <v>0.837688362607518</v>
      </c>
      <c r="D64" s="6">
        <v>1.9197460952634301E-2</v>
      </c>
      <c r="E64" s="9"/>
      <c r="F64" s="1"/>
      <c r="G64" s="6"/>
      <c r="H64" s="7">
        <v>3</v>
      </c>
    </row>
    <row r="65" spans="1:8" x14ac:dyDescent="0.25">
      <c r="A65" s="8" t="s">
        <v>6</v>
      </c>
      <c r="B65" s="9">
        <v>41376.206250000097</v>
      </c>
      <c r="C65" s="6">
        <v>0.79995653388182997</v>
      </c>
      <c r="D65" s="6">
        <v>4.8115233164295501E-2</v>
      </c>
      <c r="E65" s="9"/>
      <c r="F65" s="1"/>
      <c r="G65" s="6"/>
      <c r="H65" s="7">
        <v>3</v>
      </c>
    </row>
    <row r="66" spans="1:8" x14ac:dyDescent="0.25">
      <c r="A66" s="8" t="s">
        <v>6</v>
      </c>
      <c r="B66" s="9">
        <v>41376.479166666599</v>
      </c>
      <c r="C66" s="6">
        <v>0.82379379383899898</v>
      </c>
      <c r="D66" s="6">
        <v>2.9194411265855199E-2</v>
      </c>
      <c r="E66" s="9"/>
      <c r="F66" s="1"/>
      <c r="G66" s="6"/>
      <c r="H66" s="7">
        <v>3</v>
      </c>
    </row>
    <row r="67" spans="1:8" x14ac:dyDescent="0.25">
      <c r="A67" s="8" t="s">
        <v>6</v>
      </c>
      <c r="B67" s="9">
        <v>41400.625</v>
      </c>
      <c r="C67" s="6">
        <v>0.759841634874726</v>
      </c>
      <c r="D67" s="6">
        <v>0.142595814870662</v>
      </c>
      <c r="E67" s="9">
        <v>41402.525000000001</v>
      </c>
      <c r="F67" s="1">
        <v>0.73550048443292004</v>
      </c>
      <c r="G67" s="6">
        <v>1.37489355525324E-2</v>
      </c>
      <c r="H67" s="7">
        <v>0</v>
      </c>
    </row>
    <row r="68" spans="1:8" x14ac:dyDescent="0.25">
      <c r="A68" s="8" t="s">
        <v>6</v>
      </c>
      <c r="B68" s="9">
        <v>41406.680555555497</v>
      </c>
      <c r="C68" s="6">
        <v>0.63344992103457498</v>
      </c>
      <c r="D68" s="6">
        <v>8.6370480343339398E-2</v>
      </c>
      <c r="E68" s="9">
        <v>41407.561805555597</v>
      </c>
      <c r="F68" s="1">
        <v>0.70488589830943305</v>
      </c>
      <c r="G68" s="6">
        <v>1.44967039459092E-2</v>
      </c>
      <c r="H68" s="7">
        <v>0</v>
      </c>
    </row>
    <row r="69" spans="1:8" x14ac:dyDescent="0.25">
      <c r="A69" s="8" t="s">
        <v>6</v>
      </c>
      <c r="B69" s="9">
        <v>41418.516666666699</v>
      </c>
      <c r="C69" s="6">
        <v>0.872633302867456</v>
      </c>
      <c r="D69" s="6">
        <v>5.7627777935272601E-2</v>
      </c>
      <c r="E69" s="9">
        <v>41420.499305555597</v>
      </c>
      <c r="F69" s="1">
        <v>0.72989078784641004</v>
      </c>
      <c r="G69" s="6">
        <v>4.4453211442058603E-3</v>
      </c>
      <c r="H69" s="7">
        <v>0</v>
      </c>
    </row>
    <row r="70" spans="1:8" x14ac:dyDescent="0.25">
      <c r="A70" s="8" t="s">
        <v>6</v>
      </c>
      <c r="B70" s="9">
        <v>41456.592361111099</v>
      </c>
      <c r="C70" s="6">
        <v>0.53274433627079398</v>
      </c>
      <c r="D70" s="6">
        <v>1.2140392690411299E-2</v>
      </c>
      <c r="E70" s="9">
        <v>41458.645833333401</v>
      </c>
      <c r="F70" s="1">
        <v>0.59455069770334701</v>
      </c>
      <c r="G70" s="6">
        <v>4.9248888709642502E-2</v>
      </c>
      <c r="H70" s="7">
        <v>0</v>
      </c>
    </row>
    <row r="71" spans="1:8" x14ac:dyDescent="0.25">
      <c r="A71" s="9" t="s">
        <v>7</v>
      </c>
      <c r="B71" s="9"/>
      <c r="C71" s="6"/>
      <c r="D71" s="6"/>
      <c r="E71" s="9">
        <v>40903.390277777798</v>
      </c>
      <c r="F71" s="1">
        <v>0.59131843169866505</v>
      </c>
      <c r="G71" s="6">
        <v>2.30392868338715E-3</v>
      </c>
      <c r="H71" s="7">
        <v>2</v>
      </c>
    </row>
    <row r="72" spans="1:8" x14ac:dyDescent="0.25">
      <c r="A72" s="9" t="s">
        <v>7</v>
      </c>
      <c r="B72" s="9"/>
      <c r="C72" s="6"/>
      <c r="D72" s="6"/>
      <c r="E72" s="9">
        <v>40913.444444444503</v>
      </c>
      <c r="F72" s="1">
        <v>0.71992777116706697</v>
      </c>
      <c r="G72" s="6">
        <v>5.1938040933248797E-3</v>
      </c>
      <c r="H72" s="7">
        <v>2</v>
      </c>
    </row>
    <row r="73" spans="1:8" x14ac:dyDescent="0.25">
      <c r="A73" s="9" t="s">
        <v>7</v>
      </c>
      <c r="B73" s="9">
        <v>41004.488194444501</v>
      </c>
      <c r="C73" s="6">
        <v>0.47171672450573998</v>
      </c>
      <c r="D73" s="6">
        <v>0.18478572087598399</v>
      </c>
      <c r="E73" s="9">
        <v>41007.4375</v>
      </c>
      <c r="F73" s="1">
        <v>0.83697727540514899</v>
      </c>
      <c r="G73" s="6">
        <v>8.3557704623189594E-3</v>
      </c>
      <c r="H73" s="7">
        <v>3</v>
      </c>
    </row>
    <row r="74" spans="1:8" x14ac:dyDescent="0.25">
      <c r="A74" s="9" t="s">
        <v>7</v>
      </c>
      <c r="B74" s="9">
        <v>41093.4909722222</v>
      </c>
      <c r="C74" s="6">
        <v>0.83484681380294901</v>
      </c>
      <c r="D74" s="6">
        <v>2.0678832938615201E-2</v>
      </c>
      <c r="E74" s="7"/>
      <c r="F74" s="1"/>
      <c r="G74" s="6"/>
      <c r="H74" s="7">
        <v>0</v>
      </c>
    </row>
    <row r="75" spans="1:8" x14ac:dyDescent="0.25">
      <c r="A75" s="9" t="s">
        <v>7</v>
      </c>
      <c r="B75" s="9">
        <v>41094.163194444503</v>
      </c>
      <c r="C75" s="6">
        <v>0.75574983786269001</v>
      </c>
      <c r="D75" s="6">
        <v>9.0922683944617798E-3</v>
      </c>
      <c r="E75" s="7"/>
      <c r="F75" s="1"/>
      <c r="G75" s="6"/>
      <c r="H75" s="7">
        <v>0</v>
      </c>
    </row>
    <row r="76" spans="1:8" x14ac:dyDescent="0.25">
      <c r="A76" s="9" t="s">
        <v>7</v>
      </c>
      <c r="B76" s="9">
        <v>41094.411111111098</v>
      </c>
      <c r="C76" s="6">
        <v>0.81447759885377602</v>
      </c>
      <c r="D76" s="6">
        <v>5.0737440163491198E-3</v>
      </c>
      <c r="E76" s="7"/>
      <c r="F76" s="1"/>
      <c r="G76" s="6"/>
      <c r="H76" s="7">
        <v>0</v>
      </c>
    </row>
    <row r="77" spans="1:8" x14ac:dyDescent="0.25">
      <c r="A77" s="9" t="s">
        <v>7</v>
      </c>
      <c r="B77" s="9">
        <v>41095.720833333296</v>
      </c>
      <c r="C77" s="6">
        <v>0.72983096470237996</v>
      </c>
      <c r="D77" s="6">
        <v>1.0684737655631001E-2</v>
      </c>
      <c r="E77" s="9">
        <v>41098.523611111101</v>
      </c>
      <c r="F77" s="1">
        <v>0.77500537425184002</v>
      </c>
      <c r="G77" s="6">
        <v>5.5884129566460897E-3</v>
      </c>
      <c r="H77" s="7">
        <v>0</v>
      </c>
    </row>
    <row r="78" spans="1:8" x14ac:dyDescent="0.25">
      <c r="A78" s="9" t="s">
        <v>7</v>
      </c>
      <c r="B78" s="9">
        <v>41238.614583333401</v>
      </c>
      <c r="C78" s="6">
        <v>0.70671135470007096</v>
      </c>
      <c r="D78" s="6">
        <v>1.44853396600799E-2</v>
      </c>
      <c r="E78" s="9">
        <v>41240.645833333401</v>
      </c>
      <c r="F78" s="1">
        <v>0.82913922993969902</v>
      </c>
      <c r="G78" s="6">
        <v>5.5546210814263898E-2</v>
      </c>
      <c r="H78" s="7">
        <v>0</v>
      </c>
    </row>
    <row r="79" spans="1:8" x14ac:dyDescent="0.25">
      <c r="A79" s="9" t="s">
        <v>7</v>
      </c>
      <c r="B79" s="9">
        <v>41310.586805555497</v>
      </c>
      <c r="C79" s="6">
        <v>0.72233783104638005</v>
      </c>
      <c r="D79" s="6">
        <v>1.0598810069952801E-2</v>
      </c>
      <c r="E79" s="9">
        <v>41312.543055555601</v>
      </c>
      <c r="F79" s="1">
        <v>0.76626379729600702</v>
      </c>
      <c r="G79" s="6">
        <v>7.05870898578874E-3</v>
      </c>
      <c r="H79" s="7">
        <v>2</v>
      </c>
    </row>
    <row r="80" spans="1:8" x14ac:dyDescent="0.25">
      <c r="A80" s="9" t="s">
        <v>7</v>
      </c>
      <c r="B80" s="9">
        <v>41357.498611111099</v>
      </c>
      <c r="C80" s="6">
        <v>0.58813767523722404</v>
      </c>
      <c r="D80" s="6">
        <v>8.1006124163987003E-2</v>
      </c>
      <c r="E80" s="9">
        <v>41360.385416666599</v>
      </c>
      <c r="F80" s="1">
        <v>0.77791568712412695</v>
      </c>
      <c r="G80" s="6">
        <v>1.0001654523017701E-2</v>
      </c>
      <c r="H80" s="7">
        <v>3</v>
      </c>
    </row>
    <row r="81" spans="1:8" x14ac:dyDescent="0.25">
      <c r="A81" s="9" t="s">
        <v>7</v>
      </c>
      <c r="B81" s="9">
        <v>41375.756249999999</v>
      </c>
      <c r="C81" s="6">
        <v>1.0304305275853201</v>
      </c>
      <c r="D81" s="6">
        <v>2.5407911916509401E-2</v>
      </c>
      <c r="E81" s="7"/>
      <c r="F81" s="1"/>
      <c r="G81" s="6"/>
      <c r="H81" s="7">
        <v>0</v>
      </c>
    </row>
    <row r="82" spans="1:8" x14ac:dyDescent="0.25">
      <c r="A82" s="9" t="s">
        <v>7</v>
      </c>
      <c r="B82" s="9">
        <v>41376.161805555603</v>
      </c>
      <c r="C82" s="6">
        <v>0.99126605501771503</v>
      </c>
      <c r="D82" s="6">
        <v>3.6308199330060298E-2</v>
      </c>
      <c r="E82" s="7"/>
      <c r="F82" s="1"/>
      <c r="G82" s="6"/>
      <c r="H82" s="7">
        <v>0</v>
      </c>
    </row>
    <row r="83" spans="1:8" x14ac:dyDescent="0.25">
      <c r="A83" s="9" t="s">
        <v>7</v>
      </c>
      <c r="B83" s="9">
        <v>41376.329861111102</v>
      </c>
      <c r="C83" s="6">
        <v>0.95005527662758604</v>
      </c>
      <c r="D83" s="6">
        <v>1.20644025754384E-3</v>
      </c>
      <c r="E83" s="9">
        <v>41378.468055555597</v>
      </c>
      <c r="F83" s="1">
        <v>0.99216886938944304</v>
      </c>
      <c r="G83" s="6">
        <v>3.0196949600945801E-3</v>
      </c>
      <c r="H83" s="7">
        <v>0</v>
      </c>
    </row>
    <row r="84" spans="1:8" x14ac:dyDescent="0.25">
      <c r="A84" s="9" t="s">
        <v>7</v>
      </c>
      <c r="B84" s="9">
        <v>41456.581944444501</v>
      </c>
      <c r="C84" s="6">
        <v>0.45259090572382898</v>
      </c>
      <c r="D84" s="6">
        <v>0.31045235582907998</v>
      </c>
      <c r="E84" s="9">
        <v>41458.6875</v>
      </c>
      <c r="F84" s="1">
        <v>0.59455053383064305</v>
      </c>
      <c r="G84" s="6">
        <v>4.3761109261967199E-3</v>
      </c>
      <c r="H84" s="7">
        <v>0</v>
      </c>
    </row>
    <row r="85" spans="1:8" x14ac:dyDescent="0.25">
      <c r="A85" s="9" t="s">
        <v>7</v>
      </c>
      <c r="B85" s="9">
        <v>41570.488194444501</v>
      </c>
      <c r="C85" s="6">
        <v>0.87328484118320104</v>
      </c>
      <c r="D85" s="6"/>
      <c r="E85" s="9">
        <v>41572.521527777797</v>
      </c>
      <c r="F85" s="1">
        <v>0.74105617528552004</v>
      </c>
      <c r="G85" s="6">
        <v>0</v>
      </c>
      <c r="H85" s="7">
        <v>1</v>
      </c>
    </row>
    <row r="86" spans="1:8" x14ac:dyDescent="0.25">
      <c r="A86" s="9" t="s">
        <v>7</v>
      </c>
      <c r="B86" s="9">
        <v>41629.4715277777</v>
      </c>
      <c r="C86" s="6">
        <v>0.42329028509990202</v>
      </c>
      <c r="D86" s="6">
        <v>4.01105354659322E-3</v>
      </c>
      <c r="E86" s="9">
        <v>41631.527777777803</v>
      </c>
      <c r="F86" s="1">
        <v>0.70272511979614205</v>
      </c>
      <c r="G86" s="6">
        <v>1.48423677568983E-2</v>
      </c>
      <c r="H86" s="7">
        <v>2</v>
      </c>
    </row>
    <row r="87" spans="1:8" x14ac:dyDescent="0.25">
      <c r="A87" s="9" t="s">
        <v>7</v>
      </c>
      <c r="B87" s="9">
        <v>41718.387499999997</v>
      </c>
      <c r="C87" s="6">
        <v>0.48955328226149503</v>
      </c>
      <c r="D87" s="6"/>
      <c r="E87" s="9">
        <v>41720.426388888904</v>
      </c>
      <c r="F87" s="1">
        <v>0.74222306521500203</v>
      </c>
      <c r="G87" s="6">
        <v>4.0237522934716502E-4</v>
      </c>
      <c r="H87" s="7">
        <v>3</v>
      </c>
    </row>
    <row r="88" spans="1:8" x14ac:dyDescent="0.25">
      <c r="A88" s="9" t="s">
        <v>7</v>
      </c>
      <c r="B88" s="9">
        <v>41739.460416666698</v>
      </c>
      <c r="C88" s="6">
        <v>0.61673172532550602</v>
      </c>
      <c r="D88" s="6">
        <v>5.3669649891190602E-3</v>
      </c>
      <c r="E88" s="9">
        <v>41741.461805555497</v>
      </c>
      <c r="F88" s="1">
        <v>0.94865349207153005</v>
      </c>
      <c r="G88" s="6">
        <v>8.4366547067540008E-3</v>
      </c>
      <c r="H88" s="7">
        <v>3</v>
      </c>
    </row>
    <row r="89" spans="1:8" x14ac:dyDescent="0.25">
      <c r="A89" s="9" t="s">
        <v>7</v>
      </c>
      <c r="B89" s="9">
        <v>41829.510416666599</v>
      </c>
      <c r="C89" s="6">
        <v>0.59918138226496998</v>
      </c>
      <c r="D89" s="6">
        <v>2.99555093342238E-2</v>
      </c>
      <c r="E89" s="9">
        <v>41831.506944444503</v>
      </c>
      <c r="F89" s="1">
        <v>0.70212844056846901</v>
      </c>
      <c r="G89" s="6">
        <v>1.1795895165899101E-2</v>
      </c>
      <c r="H89" s="7">
        <v>0</v>
      </c>
    </row>
    <row r="90" spans="1:8" x14ac:dyDescent="0.25">
      <c r="A90" s="8" t="s">
        <v>9</v>
      </c>
      <c r="B90" s="9">
        <v>40881.486805555498</v>
      </c>
      <c r="C90" s="6">
        <v>1.1232599178484799</v>
      </c>
      <c r="D90" s="6">
        <v>0</v>
      </c>
      <c r="E90" s="9">
        <v>40883.493750000001</v>
      </c>
      <c r="F90" s="1">
        <v>0.89780311862832796</v>
      </c>
      <c r="G90" s="6">
        <v>2.6211236450547001E-3</v>
      </c>
      <c r="H90" s="7">
        <v>1</v>
      </c>
    </row>
    <row r="91" spans="1:8" x14ac:dyDescent="0.25">
      <c r="A91" s="8" t="s">
        <v>9</v>
      </c>
      <c r="B91" s="9">
        <v>40913.46875</v>
      </c>
      <c r="C91" s="6">
        <v>0.91822296896645095</v>
      </c>
      <c r="D91" s="6">
        <v>1.0645988947446301E-2</v>
      </c>
      <c r="E91" s="9">
        <v>40916.411805555603</v>
      </c>
      <c r="F91" s="1"/>
      <c r="G91" s="6"/>
      <c r="H91" s="7">
        <v>2</v>
      </c>
    </row>
    <row r="92" spans="1:8" x14ac:dyDescent="0.25">
      <c r="A92" s="8" t="s">
        <v>9</v>
      </c>
      <c r="B92" s="9">
        <v>40944.690972222299</v>
      </c>
      <c r="C92" s="6">
        <v>0.47091067305050099</v>
      </c>
      <c r="D92" s="6">
        <v>2.05742077890931E-2</v>
      </c>
      <c r="E92" s="9">
        <v>40948.416666666599</v>
      </c>
      <c r="F92" s="1"/>
      <c r="G92" s="6">
        <v>1.1203488221038499E-2</v>
      </c>
      <c r="H92" s="7">
        <v>2</v>
      </c>
    </row>
    <row r="93" spans="1:8" x14ac:dyDescent="0.25">
      <c r="A93" s="8" t="s">
        <v>9</v>
      </c>
      <c r="B93" s="9">
        <v>41004.483333333301</v>
      </c>
      <c r="C93" s="6">
        <v>0.58205582840372805</v>
      </c>
      <c r="D93" s="6">
        <v>7.31412220124429E-2</v>
      </c>
      <c r="E93" s="9">
        <v>41007.439583333296</v>
      </c>
      <c r="F93" s="1"/>
      <c r="G93" s="6"/>
      <c r="H93" s="7">
        <v>3</v>
      </c>
    </row>
    <row r="94" spans="1:8" x14ac:dyDescent="0.25">
      <c r="A94" s="8" t="s">
        <v>9</v>
      </c>
      <c r="B94" s="9">
        <v>41093.487500000097</v>
      </c>
      <c r="C94" s="6">
        <v>0.89652655451780106</v>
      </c>
      <c r="D94" s="6">
        <v>7.8480291879422098E-2</v>
      </c>
      <c r="E94" s="9"/>
      <c r="F94" s="1"/>
      <c r="G94" s="6"/>
      <c r="H94" s="7">
        <v>0</v>
      </c>
    </row>
    <row r="95" spans="1:8" x14ac:dyDescent="0.25">
      <c r="A95" s="8" t="s">
        <v>9</v>
      </c>
      <c r="B95" s="9">
        <v>41094.165277777778</v>
      </c>
      <c r="C95" s="6">
        <v>0.82040403375637505</v>
      </c>
      <c r="D95" s="6">
        <v>1.5836413827379199E-3</v>
      </c>
      <c r="E95" s="9"/>
      <c r="F95" s="1"/>
      <c r="G95" s="6"/>
      <c r="H95" s="7">
        <v>0</v>
      </c>
    </row>
    <row r="96" spans="1:8" x14ac:dyDescent="0.25">
      <c r="A96" s="8" t="s">
        <v>9</v>
      </c>
      <c r="B96" s="9">
        <v>41094.4090277777</v>
      </c>
      <c r="C96" s="6">
        <v>0.80978084437197495</v>
      </c>
      <c r="D96" s="6">
        <v>4.7847702116913103E-2</v>
      </c>
      <c r="E96" s="9"/>
      <c r="F96" s="1"/>
      <c r="G96" s="6"/>
      <c r="H96" s="7">
        <v>0</v>
      </c>
    </row>
    <row r="97" spans="1:8" x14ac:dyDescent="0.25">
      <c r="A97" s="8" t="s">
        <v>9</v>
      </c>
      <c r="B97" s="9">
        <v>41171.5222222222</v>
      </c>
      <c r="C97" s="6">
        <v>1.0497561181469499</v>
      </c>
      <c r="D97" s="6">
        <v>1.8014855488153798E-2</v>
      </c>
      <c r="E97" s="9">
        <v>41175.426388888904</v>
      </c>
      <c r="F97" s="1">
        <v>0.74506647773184598</v>
      </c>
      <c r="G97" s="6">
        <v>8.9162142389813005E-3</v>
      </c>
      <c r="H97" s="7">
        <v>0</v>
      </c>
    </row>
    <row r="98" spans="1:8" x14ac:dyDescent="0.25">
      <c r="A98" s="8" t="s">
        <v>9</v>
      </c>
      <c r="B98" s="9">
        <v>41228.444444444503</v>
      </c>
      <c r="C98" s="6">
        <v>0.95283606962981005</v>
      </c>
      <c r="D98" s="6">
        <v>3.6022766169641501E-3</v>
      </c>
      <c r="E98" s="9">
        <v>41231.527777777803</v>
      </c>
      <c r="F98" s="1">
        <v>0.890984372829002</v>
      </c>
      <c r="G98" s="6">
        <v>0</v>
      </c>
      <c r="H98" s="7">
        <v>1</v>
      </c>
    </row>
    <row r="99" spans="1:8" x14ac:dyDescent="0.25">
      <c r="A99" s="8" t="s">
        <v>9</v>
      </c>
      <c r="B99" s="9">
        <v>41310.597916666702</v>
      </c>
      <c r="C99" s="6">
        <v>1.03108177399613</v>
      </c>
      <c r="D99" s="6">
        <v>3.4232486860658301E-2</v>
      </c>
      <c r="E99" s="9">
        <v>41312.545833333301</v>
      </c>
      <c r="F99" s="1">
        <v>0.72019776586064999</v>
      </c>
      <c r="G99" s="6">
        <v>4.9410587643320203E-3</v>
      </c>
      <c r="H99" s="7">
        <v>2</v>
      </c>
    </row>
    <row r="100" spans="1:8" x14ac:dyDescent="0.25">
      <c r="A100" s="8" t="s">
        <v>9</v>
      </c>
      <c r="B100" s="9">
        <v>41357.513194444502</v>
      </c>
      <c r="C100" s="6">
        <v>0.64089555471675796</v>
      </c>
      <c r="D100" s="6">
        <v>6.8105358881877798E-2</v>
      </c>
      <c r="E100" s="9">
        <v>41360.389583333301</v>
      </c>
      <c r="F100" s="1">
        <v>0.63191296914081097</v>
      </c>
      <c r="G100" s="6">
        <v>1.20816841935445E-2</v>
      </c>
      <c r="H100" s="7">
        <v>3</v>
      </c>
    </row>
    <row r="101" spans="1:8" x14ac:dyDescent="0.25">
      <c r="A101" s="8" t="s">
        <v>9</v>
      </c>
      <c r="B101" s="9">
        <v>41375.7590277778</v>
      </c>
      <c r="C101" s="6">
        <v>1.05304357758252</v>
      </c>
      <c r="D101" s="6">
        <v>6.1127028592779999E-2</v>
      </c>
      <c r="E101" s="9"/>
      <c r="F101" s="1"/>
      <c r="G101" s="6"/>
      <c r="H101" s="7">
        <v>3</v>
      </c>
    </row>
    <row r="102" spans="1:8" x14ac:dyDescent="0.25">
      <c r="A102" s="8" t="s">
        <v>9</v>
      </c>
      <c r="B102" s="9">
        <v>41376.163194444445</v>
      </c>
      <c r="C102" s="6">
        <v>0.84895510457938705</v>
      </c>
      <c r="D102" s="6">
        <v>5.4529752948471601E-2</v>
      </c>
      <c r="E102" s="9"/>
      <c r="F102" s="1"/>
      <c r="G102" s="6"/>
      <c r="H102" s="7">
        <v>3</v>
      </c>
    </row>
    <row r="103" spans="1:8" x14ac:dyDescent="0.25">
      <c r="A103" s="8" t="s">
        <v>9</v>
      </c>
      <c r="B103" s="9">
        <v>41376.331944444501</v>
      </c>
      <c r="C103" s="6">
        <v>0.98304593725655598</v>
      </c>
      <c r="D103" s="6">
        <v>2.0132761920838601E-3</v>
      </c>
      <c r="E103" s="9"/>
      <c r="F103" s="1"/>
      <c r="G103" s="6"/>
      <c r="H103" s="7">
        <v>3</v>
      </c>
    </row>
    <row r="104" spans="1:8" x14ac:dyDescent="0.25">
      <c r="A104" s="8" t="s">
        <v>9</v>
      </c>
      <c r="B104" s="9">
        <v>41387.449305555601</v>
      </c>
      <c r="C104" s="6">
        <v>0.89068733148305801</v>
      </c>
      <c r="D104" s="6">
        <v>1.27675552169945E-2</v>
      </c>
      <c r="E104" s="9">
        <v>41389.452083333301</v>
      </c>
      <c r="F104" s="1">
        <v>0.85835150026391205</v>
      </c>
      <c r="G104" s="6">
        <v>2.2474326423642401E-3</v>
      </c>
      <c r="H104" s="7">
        <v>0</v>
      </c>
    </row>
    <row r="105" spans="1:8" x14ac:dyDescent="0.25">
      <c r="A105" s="8" t="s">
        <v>9</v>
      </c>
      <c r="B105" s="9"/>
      <c r="C105" s="6"/>
      <c r="D105" s="6"/>
      <c r="E105" s="9">
        <v>41458.690972222299</v>
      </c>
      <c r="F105" s="1">
        <v>0.71015045237680197</v>
      </c>
      <c r="G105" s="6">
        <v>0</v>
      </c>
      <c r="H105" s="7">
        <v>0</v>
      </c>
    </row>
    <row r="106" spans="1:8" x14ac:dyDescent="0.25">
      <c r="A106" s="8" t="s">
        <v>9</v>
      </c>
      <c r="B106" s="9">
        <v>41570.479166666599</v>
      </c>
      <c r="C106" s="6">
        <v>0.452357240856266</v>
      </c>
      <c r="D106" s="6" t="s">
        <v>8</v>
      </c>
      <c r="E106" s="9">
        <v>41572.510416666599</v>
      </c>
      <c r="F106" s="1">
        <v>0.561875083186262</v>
      </c>
      <c r="G106" s="6">
        <v>6.9475597533976395E-5</v>
      </c>
      <c r="H106" s="7">
        <v>1</v>
      </c>
    </row>
    <row r="107" spans="1:8" x14ac:dyDescent="0.25">
      <c r="A107" s="8" t="s">
        <v>9</v>
      </c>
      <c r="B107" s="9">
        <v>41629.466666666704</v>
      </c>
      <c r="C107" s="6">
        <v>0.37738894564886</v>
      </c>
      <c r="D107" s="6">
        <v>6.2331943457925101E-3</v>
      </c>
      <c r="E107" s="9">
        <v>41631.520833333401</v>
      </c>
      <c r="F107" s="1">
        <v>0.73053233883477997</v>
      </c>
      <c r="G107" s="6">
        <v>3.9467952668111698E-3</v>
      </c>
      <c r="H107" s="7">
        <v>2</v>
      </c>
    </row>
    <row r="108" spans="1:8" x14ac:dyDescent="0.25">
      <c r="A108" s="8" t="s">
        <v>9</v>
      </c>
      <c r="B108" s="9">
        <v>41718.382638888899</v>
      </c>
      <c r="C108" s="6">
        <v>0.41860282196739002</v>
      </c>
      <c r="D108" s="6">
        <v>1.18871076605061E-2</v>
      </c>
      <c r="E108" s="9">
        <v>41720.423611111102</v>
      </c>
      <c r="F108" s="1">
        <v>0.66528601605529902</v>
      </c>
      <c r="G108" s="6">
        <v>4.4036824042102303E-3</v>
      </c>
      <c r="H108" s="7">
        <v>3</v>
      </c>
    </row>
    <row r="109" spans="1:8" x14ac:dyDescent="0.25">
      <c r="A109" s="8" t="s">
        <v>9</v>
      </c>
      <c r="B109" s="9">
        <v>41739.454861111102</v>
      </c>
      <c r="C109" s="6">
        <v>0.53556430978635605</v>
      </c>
      <c r="D109" s="6">
        <v>0</v>
      </c>
      <c r="E109" s="9">
        <v>41741.458333333401</v>
      </c>
      <c r="F109" s="1">
        <v>0.76313008186110298</v>
      </c>
      <c r="G109" s="6">
        <v>0</v>
      </c>
      <c r="H109" s="7">
        <v>3</v>
      </c>
    </row>
    <row r="110" spans="1:8" x14ac:dyDescent="0.25">
      <c r="A110" s="8" t="s">
        <v>9</v>
      </c>
      <c r="B110" s="9">
        <v>41829.504861111098</v>
      </c>
      <c r="C110" s="6">
        <v>0.69540352307673403</v>
      </c>
      <c r="D110" s="6">
        <v>1.8887057480974301</v>
      </c>
      <c r="E110" s="9">
        <v>41831.5</v>
      </c>
      <c r="F110" s="1">
        <v>0.74047627362577495</v>
      </c>
      <c r="G110" s="6">
        <v>3.2443921317795797E-2</v>
      </c>
      <c r="H110" s="7">
        <v>0</v>
      </c>
    </row>
    <row r="111" spans="1:8" x14ac:dyDescent="0.25">
      <c r="A111" s="8" t="s">
        <v>10</v>
      </c>
      <c r="B111" s="9">
        <v>40881.486805555556</v>
      </c>
      <c r="C111" s="6">
        <v>1.0539391899705299</v>
      </c>
      <c r="D111" s="6">
        <v>1.7446699323145999E-2</v>
      </c>
      <c r="E111" s="9">
        <v>40883.493750000001</v>
      </c>
      <c r="F111" s="1">
        <v>0.87612917833566595</v>
      </c>
      <c r="G111" s="6">
        <v>1.7446699323145999E-2</v>
      </c>
      <c r="H111" s="7">
        <v>1</v>
      </c>
    </row>
    <row r="112" spans="1:8" x14ac:dyDescent="0.25">
      <c r="A112" s="8" t="s">
        <v>10</v>
      </c>
      <c r="B112" s="9">
        <v>40913.469444444403</v>
      </c>
      <c r="C112" s="6">
        <v>0.73045704430747405</v>
      </c>
      <c r="D112" s="6">
        <v>7.4900821375219001E-2</v>
      </c>
      <c r="E112" s="9">
        <v>40916.413194444503</v>
      </c>
      <c r="F112" s="1">
        <v>0.68621007820118995</v>
      </c>
      <c r="G112" s="6">
        <v>7.4900821375219001E-2</v>
      </c>
      <c r="H112" s="7">
        <v>2</v>
      </c>
    </row>
    <row r="113" spans="1:8" x14ac:dyDescent="0.25">
      <c r="A113" s="8" t="s">
        <v>10</v>
      </c>
      <c r="B113" s="9">
        <v>40944.693749999999</v>
      </c>
      <c r="C113" s="6">
        <v>0.574866877637355</v>
      </c>
      <c r="D113" s="6">
        <v>1.9112354188537399E-2</v>
      </c>
      <c r="E113" s="9">
        <v>40948.418055555601</v>
      </c>
      <c r="F113" s="1">
        <v>0.63115394152842297</v>
      </c>
      <c r="G113" s="6">
        <v>1.9112354188537399E-2</v>
      </c>
      <c r="H113" s="7">
        <v>2</v>
      </c>
    </row>
    <row r="114" spans="1:8" x14ac:dyDescent="0.25">
      <c r="A114" s="8" t="s">
        <v>10</v>
      </c>
      <c r="B114" s="9">
        <v>41004.484027777798</v>
      </c>
      <c r="C114" s="6">
        <v>0.66320162299359098</v>
      </c>
      <c r="D114" s="6">
        <v>4.65565057147369E-2</v>
      </c>
      <c r="E114" s="9">
        <v>41007.440972222299</v>
      </c>
      <c r="F114" s="1">
        <v>0.85482410899717698</v>
      </c>
      <c r="G114" s="6">
        <v>4.65565057147369E-2</v>
      </c>
      <c r="H114" s="7">
        <v>3</v>
      </c>
    </row>
    <row r="115" spans="1:8" x14ac:dyDescent="0.25">
      <c r="A115" s="8" t="s">
        <v>10</v>
      </c>
      <c r="B115" s="9">
        <v>41171.519444444501</v>
      </c>
      <c r="C115" s="6">
        <v>0.93119363646860298</v>
      </c>
      <c r="D115" s="6">
        <v>2.2505539672871201E-2</v>
      </c>
      <c r="E115" s="9">
        <v>41175.425000000097</v>
      </c>
      <c r="F115" s="1">
        <v>0.63769655928339597</v>
      </c>
      <c r="G115" s="6">
        <v>2.2505539672871201E-2</v>
      </c>
      <c r="H115" s="7">
        <v>0</v>
      </c>
    </row>
    <row r="116" spans="1:8" x14ac:dyDescent="0.25">
      <c r="A116" s="8" t="s">
        <v>10</v>
      </c>
      <c r="B116" s="9">
        <v>41228.445833333302</v>
      </c>
      <c r="C116" s="6">
        <v>0.89732890411319099</v>
      </c>
      <c r="D116" s="6">
        <v>5.5222115452816904E-3</v>
      </c>
      <c r="E116" s="9">
        <v>41231.533333333296</v>
      </c>
      <c r="F116" s="1">
        <v>0.84304153432414297</v>
      </c>
      <c r="G116" s="6">
        <v>5.5222115452816904E-3</v>
      </c>
      <c r="H116" s="7">
        <v>1</v>
      </c>
    </row>
    <row r="117" spans="1:8" x14ac:dyDescent="0.25">
      <c r="A117" s="8" t="s">
        <v>10</v>
      </c>
      <c r="B117" s="9">
        <v>41310.593055555597</v>
      </c>
      <c r="C117" s="6">
        <v>0.67920725918992397</v>
      </c>
      <c r="D117" s="6">
        <v>1.87940477430576E-3</v>
      </c>
      <c r="E117" s="9">
        <v>41312.547222222202</v>
      </c>
      <c r="F117" s="1">
        <v>0.58195437953059204</v>
      </c>
      <c r="G117" s="6">
        <v>1.87940477430576E-3</v>
      </c>
      <c r="H117" s="7">
        <v>2</v>
      </c>
    </row>
    <row r="118" spans="1:8" x14ac:dyDescent="0.25">
      <c r="A118" s="8" t="s">
        <v>10</v>
      </c>
      <c r="B118" s="9">
        <v>41357.515277777798</v>
      </c>
      <c r="C118" s="6">
        <v>0.63594024376944103</v>
      </c>
      <c r="D118" s="6">
        <v>9.4064202050556599E-4</v>
      </c>
      <c r="E118" s="9">
        <v>41360.393750000097</v>
      </c>
      <c r="F118" s="1">
        <v>0.68826858899476095</v>
      </c>
      <c r="G118" s="6">
        <v>9.4064202050556599E-4</v>
      </c>
      <c r="H118" s="7">
        <v>3</v>
      </c>
    </row>
    <row r="119" spans="1:8" x14ac:dyDescent="0.25">
      <c r="A119" s="8" t="s">
        <v>10</v>
      </c>
      <c r="B119" s="9">
        <v>41375.759722222203</v>
      </c>
      <c r="C119" s="6"/>
      <c r="D119" s="6"/>
      <c r="E119" s="9"/>
      <c r="F119" s="1"/>
      <c r="G119" s="6"/>
      <c r="H119" s="7">
        <v>3</v>
      </c>
    </row>
    <row r="120" spans="1:8" x14ac:dyDescent="0.25">
      <c r="A120" s="8" t="s">
        <v>10</v>
      </c>
      <c r="B120" s="9">
        <v>41376.164583333331</v>
      </c>
      <c r="C120" s="6"/>
      <c r="D120" s="6"/>
      <c r="E120" s="9"/>
      <c r="F120" s="1"/>
      <c r="G120" s="6"/>
      <c r="H120" s="7">
        <v>3</v>
      </c>
    </row>
    <row r="121" spans="1:8" x14ac:dyDescent="0.25">
      <c r="A121" s="8" t="s">
        <v>10</v>
      </c>
      <c r="B121" s="9">
        <v>41376.332638888904</v>
      </c>
      <c r="C121" s="6"/>
      <c r="D121" s="6"/>
      <c r="E121" s="9"/>
      <c r="F121" s="1"/>
      <c r="G121" s="6"/>
      <c r="H121" s="7">
        <v>3</v>
      </c>
    </row>
    <row r="122" spans="1:8" x14ac:dyDescent="0.25">
      <c r="A122" s="8" t="s">
        <v>10</v>
      </c>
      <c r="B122" s="9">
        <v>41387.452083333301</v>
      </c>
      <c r="C122" s="6">
        <v>0.87847209405789495</v>
      </c>
      <c r="D122" s="6">
        <v>3.7084800990057301E-2</v>
      </c>
      <c r="E122" s="9">
        <v>41389.454861111102</v>
      </c>
      <c r="F122" s="1">
        <v>0.68575000863907498</v>
      </c>
      <c r="G122" s="6">
        <v>3.7084800990057301E-2</v>
      </c>
      <c r="H122" s="7">
        <v>0</v>
      </c>
    </row>
    <row r="123" spans="1:8" x14ac:dyDescent="0.25">
      <c r="A123" s="8" t="s">
        <v>10</v>
      </c>
      <c r="B123" s="9">
        <v>41456.559027777803</v>
      </c>
      <c r="C123" s="6">
        <v>0.65806979641771801</v>
      </c>
      <c r="D123" s="6">
        <v>0.146138696577367</v>
      </c>
      <c r="E123" s="9">
        <v>41458.694444444503</v>
      </c>
      <c r="F123" s="1">
        <v>0.54512867322787795</v>
      </c>
      <c r="G123" s="6">
        <v>0.146138696577367</v>
      </c>
      <c r="H123" s="7">
        <v>0</v>
      </c>
    </row>
    <row r="124" spans="1:8" x14ac:dyDescent="0.25">
      <c r="A124" s="8" t="s">
        <v>10</v>
      </c>
      <c r="B124" s="9">
        <v>41570.482638888898</v>
      </c>
      <c r="C124" s="6"/>
      <c r="D124" s="6">
        <v>4.8521324942035898E-3</v>
      </c>
      <c r="E124" s="9">
        <v>41572.511805555601</v>
      </c>
      <c r="F124" s="1">
        <v>0.56638169731181498</v>
      </c>
      <c r="G124" s="6">
        <v>4.8521324942035898E-3</v>
      </c>
      <c r="H124" s="7">
        <v>1</v>
      </c>
    </row>
    <row r="125" spans="1:8" x14ac:dyDescent="0.25">
      <c r="A125" s="8" t="s">
        <v>10</v>
      </c>
      <c r="B125" s="9">
        <v>41629.469444444403</v>
      </c>
      <c r="C125" s="6">
        <v>0.53274396687268</v>
      </c>
      <c r="D125" s="6">
        <v>4.6794064547675302E-4</v>
      </c>
      <c r="E125" s="9">
        <v>41631.522916666698</v>
      </c>
      <c r="F125" s="1">
        <v>0.68113381707065601</v>
      </c>
      <c r="G125" s="6">
        <v>4.6794064547675302E-4</v>
      </c>
      <c r="H125" s="7">
        <v>2</v>
      </c>
    </row>
    <row r="126" spans="1:8" x14ac:dyDescent="0.25">
      <c r="A126" s="8" t="s">
        <v>10</v>
      </c>
      <c r="B126" s="9">
        <v>41718.385416666599</v>
      </c>
      <c r="C126" s="6">
        <v>0.59476477390173599</v>
      </c>
      <c r="D126" s="6">
        <v>4.2021310709363198E-3</v>
      </c>
      <c r="E126" s="9">
        <v>41720.424305555498</v>
      </c>
      <c r="F126" s="1">
        <v>0.54440908814915001</v>
      </c>
      <c r="G126" s="6">
        <v>4.2021310709363198E-3</v>
      </c>
      <c r="H126" s="7">
        <v>3</v>
      </c>
    </row>
    <row r="127" spans="1:8" x14ac:dyDescent="0.25">
      <c r="A127" s="8" t="s">
        <v>10</v>
      </c>
      <c r="B127" s="9">
        <v>41739.456944444501</v>
      </c>
      <c r="C127" s="6">
        <v>0.705396398759919</v>
      </c>
      <c r="D127" s="6">
        <v>1.5371419945642401E-3</v>
      </c>
      <c r="E127" s="9">
        <v>41741.460416666698</v>
      </c>
      <c r="F127" s="1">
        <v>0.57668891444623605</v>
      </c>
      <c r="G127" s="6">
        <v>1.5371419945642401E-3</v>
      </c>
      <c r="H127" s="7">
        <v>3</v>
      </c>
    </row>
    <row r="128" spans="1:8" x14ac:dyDescent="0.25">
      <c r="A128" s="8" t="s">
        <v>10</v>
      </c>
      <c r="B128" s="9">
        <v>41829.508333333302</v>
      </c>
      <c r="C128" s="6">
        <v>0.978118601820817</v>
      </c>
      <c r="D128" s="6">
        <v>0.12989323431840499</v>
      </c>
      <c r="E128" s="9">
        <v>41831.502083333296</v>
      </c>
      <c r="F128" s="1">
        <v>0.484566242856936</v>
      </c>
      <c r="G128" s="6">
        <v>0.12989323431840499</v>
      </c>
      <c r="H128" s="7">
        <v>0</v>
      </c>
    </row>
    <row r="129" spans="1:8" x14ac:dyDescent="0.25">
      <c r="A129" s="8" t="s">
        <v>11</v>
      </c>
      <c r="B129" s="9">
        <v>40905.436111111099</v>
      </c>
      <c r="C129" s="6">
        <v>0.410536592688792</v>
      </c>
      <c r="D129" s="6">
        <v>0</v>
      </c>
      <c r="E129" s="9">
        <v>40905.436111111099</v>
      </c>
      <c r="F129" s="1">
        <v>0.70529408766558499</v>
      </c>
      <c r="G129" s="6">
        <v>0</v>
      </c>
      <c r="H129" s="4"/>
    </row>
    <row r="130" spans="1:8" x14ac:dyDescent="0.25">
      <c r="A130" s="8" t="s">
        <v>11</v>
      </c>
      <c r="B130" s="9"/>
      <c r="C130" s="6"/>
      <c r="D130" s="6">
        <v>8.8052140048784602E-2</v>
      </c>
      <c r="E130" s="9">
        <v>40913.488194444501</v>
      </c>
      <c r="F130" s="1">
        <v>0.70786409650458204</v>
      </c>
      <c r="G130" s="6">
        <v>8.8052140048784602E-2</v>
      </c>
      <c r="H130" s="4"/>
    </row>
    <row r="131" spans="1:8" x14ac:dyDescent="0.25">
      <c r="A131" s="8" t="s">
        <v>11</v>
      </c>
      <c r="B131" s="9">
        <v>40946.440972222299</v>
      </c>
      <c r="C131" s="6">
        <v>0.53160980861582596</v>
      </c>
      <c r="D131" s="6">
        <v>2.7016467246648601E-3</v>
      </c>
      <c r="E131" s="9">
        <v>40948.434027777803</v>
      </c>
      <c r="F131" s="1">
        <v>0.69445169369914495</v>
      </c>
      <c r="G131" s="6">
        <v>2.7016467246648601E-3</v>
      </c>
      <c r="H131" s="4"/>
    </row>
    <row r="132" spans="1:8" x14ac:dyDescent="0.25">
      <c r="A132" s="8" t="s">
        <v>11</v>
      </c>
      <c r="B132" s="9">
        <v>41004.530555555597</v>
      </c>
      <c r="C132" s="6">
        <v>0.46454106422391001</v>
      </c>
      <c r="D132" s="6">
        <v>9.5907293885506006E-3</v>
      </c>
      <c r="E132" s="9">
        <v>41007.458333333401</v>
      </c>
      <c r="F132" s="1">
        <v>0.50402769247448898</v>
      </c>
      <c r="G132" s="6">
        <v>9.5907293885506006E-3</v>
      </c>
      <c r="H132" s="4"/>
    </row>
    <row r="133" spans="1:8" x14ac:dyDescent="0.25">
      <c r="A133" s="8" t="s">
        <v>11</v>
      </c>
      <c r="B133" s="9">
        <v>41129.746527777803</v>
      </c>
      <c r="C133" s="6">
        <v>0.68165858743833596</v>
      </c>
      <c r="D133" s="6"/>
      <c r="E133" s="9"/>
      <c r="F133" s="1"/>
      <c r="G133" s="6"/>
      <c r="H133" s="4"/>
    </row>
    <row r="134" spans="1:8" x14ac:dyDescent="0.25">
      <c r="A134" s="8" t="s">
        <v>11</v>
      </c>
      <c r="B134" s="9">
        <v>41130.195138888899</v>
      </c>
      <c r="C134" s="6">
        <v>0.88844709285299805</v>
      </c>
      <c r="D134" s="6"/>
      <c r="E134" s="9"/>
      <c r="F134" s="1"/>
      <c r="G134" s="6"/>
      <c r="H134" s="4"/>
    </row>
    <row r="135" spans="1:8" x14ac:dyDescent="0.25">
      <c r="A135" s="8" t="s">
        <v>11</v>
      </c>
      <c r="B135" s="9">
        <v>41130.451388888898</v>
      </c>
      <c r="C135" s="6">
        <v>0.76701781488106202</v>
      </c>
      <c r="D135" s="6">
        <v>2.0652009136370802E-3</v>
      </c>
      <c r="E135" s="9">
        <v>41133.4597222222</v>
      </c>
      <c r="F135" s="1">
        <v>0.69194067833038497</v>
      </c>
      <c r="G135" s="6">
        <v>2.0652009136370802E-3</v>
      </c>
      <c r="H135" s="4"/>
    </row>
    <row r="136" spans="1:8" x14ac:dyDescent="0.25">
      <c r="A136" s="8" t="s">
        <v>11</v>
      </c>
      <c r="B136" s="9">
        <v>41227.522916666698</v>
      </c>
      <c r="C136" s="6">
        <v>0.70955941871161099</v>
      </c>
      <c r="D136" s="6">
        <v>2.0531017549781799E-2</v>
      </c>
      <c r="E136" s="9">
        <v>41231.449999999997</v>
      </c>
      <c r="F136" s="1">
        <v>0.80747799102393203</v>
      </c>
      <c r="G136" s="6">
        <v>2.0531017549781799E-2</v>
      </c>
      <c r="H136" s="4"/>
    </row>
    <row r="137" spans="1:8" x14ac:dyDescent="0.25">
      <c r="A137" s="8" t="s">
        <v>11</v>
      </c>
      <c r="B137" s="9">
        <v>41312.518750000097</v>
      </c>
      <c r="C137" s="6">
        <v>0.632890594701225</v>
      </c>
      <c r="D137" s="6">
        <v>0</v>
      </c>
      <c r="E137" s="9">
        <v>41315.642361111102</v>
      </c>
      <c r="F137" s="1">
        <v>0.47534279259680101</v>
      </c>
      <c r="G137" s="6">
        <v>0</v>
      </c>
      <c r="H137" s="4"/>
    </row>
    <row r="138" spans="1:8" x14ac:dyDescent="0.25">
      <c r="A138" s="8" t="s">
        <v>11</v>
      </c>
      <c r="B138" s="9">
        <v>41325.508333333302</v>
      </c>
      <c r="C138" s="6">
        <v>0.68866856557734502</v>
      </c>
      <c r="D138" s="6">
        <v>1.6481792258046399E-2</v>
      </c>
      <c r="E138" s="9">
        <v>41329.417361111198</v>
      </c>
      <c r="F138" s="1">
        <v>0.66913499865104098</v>
      </c>
      <c r="G138" s="6">
        <v>1.6481792258046399E-2</v>
      </c>
      <c r="H138" s="4"/>
    </row>
    <row r="139" spans="1:8" x14ac:dyDescent="0.25">
      <c r="A139" s="8" t="s">
        <v>11</v>
      </c>
      <c r="B139" s="9">
        <v>41357.578472222202</v>
      </c>
      <c r="C139" s="6">
        <v>0.52821087829347102</v>
      </c>
      <c r="D139" s="6">
        <v>2.3222206548607501E-3</v>
      </c>
      <c r="E139" s="9">
        <v>41360.439583333296</v>
      </c>
      <c r="F139" s="1">
        <v>0.37141323989917302</v>
      </c>
      <c r="G139" s="6">
        <v>2.3222206548607501E-3</v>
      </c>
      <c r="H139" s="4"/>
    </row>
    <row r="140" spans="1:8" x14ac:dyDescent="0.25">
      <c r="A140" s="8" t="s">
        <v>11</v>
      </c>
      <c r="B140" s="9">
        <v>41375.773611111108</v>
      </c>
      <c r="C140" s="6">
        <v>0.52220370916727998</v>
      </c>
      <c r="D140" s="6"/>
      <c r="E140" s="9"/>
      <c r="F140" s="1"/>
      <c r="G140" s="6"/>
      <c r="H140" s="4"/>
    </row>
    <row r="141" spans="1:8" x14ac:dyDescent="0.25">
      <c r="A141" s="8" t="s">
        <v>11</v>
      </c>
      <c r="B141" s="9">
        <v>41376.174305555556</v>
      </c>
      <c r="C141" s="6">
        <v>0.75163781804045005</v>
      </c>
      <c r="D141" s="6"/>
      <c r="E141" s="9"/>
      <c r="F141" s="1"/>
      <c r="G141" s="6"/>
      <c r="H141" s="4"/>
    </row>
    <row r="142" spans="1:8" x14ac:dyDescent="0.25">
      <c r="A142" s="8" t="s">
        <v>11</v>
      </c>
      <c r="B142" s="9">
        <v>41376.388194444502</v>
      </c>
      <c r="C142" s="6">
        <v>0.73239215352738596</v>
      </c>
      <c r="D142" s="6">
        <v>2.8879209593079403E-4</v>
      </c>
      <c r="E142" s="9">
        <v>41378.453472222202</v>
      </c>
      <c r="F142" s="1">
        <v>0.47795027425264403</v>
      </c>
      <c r="G142" s="6">
        <v>2.8879209593079403E-4</v>
      </c>
      <c r="H142" s="4"/>
    </row>
    <row r="143" spans="1:8" x14ac:dyDescent="0.25">
      <c r="A143" s="8" t="s">
        <v>11</v>
      </c>
      <c r="B143" s="9">
        <v>41456.628472222299</v>
      </c>
      <c r="C143" s="6">
        <v>0.37386345262583598</v>
      </c>
      <c r="D143" s="6">
        <v>1.28978479571876E-2</v>
      </c>
      <c r="E143" s="9">
        <v>41458.657638888901</v>
      </c>
      <c r="F143" s="1">
        <v>0.45213985356214798</v>
      </c>
      <c r="G143" s="6">
        <v>1.28978479571876E-2</v>
      </c>
      <c r="H143" s="4"/>
    </row>
    <row r="144" spans="1:8" x14ac:dyDescent="0.25">
      <c r="A144" s="8" t="s">
        <v>11</v>
      </c>
      <c r="B144" s="9">
        <v>41629.513888888898</v>
      </c>
      <c r="C144" s="6">
        <v>0.54678024565423899</v>
      </c>
      <c r="D144" s="6">
        <v>7.2103684880143602E-4</v>
      </c>
      <c r="E144" s="9">
        <v>41631.552083333401</v>
      </c>
      <c r="F144" s="1">
        <v>0.56673641609404901</v>
      </c>
      <c r="G144" s="6">
        <v>7.2103684880143602E-4</v>
      </c>
      <c r="H144" s="4"/>
    </row>
    <row r="145" spans="1:8" x14ac:dyDescent="0.25">
      <c r="A145" s="8" t="s">
        <v>11</v>
      </c>
      <c r="B145" s="9">
        <v>41718.424305555498</v>
      </c>
      <c r="C145" s="6">
        <v>0.21554657826639201</v>
      </c>
      <c r="D145" s="6">
        <v>1.3665420085667E-3</v>
      </c>
      <c r="E145" s="9">
        <v>41720.4375</v>
      </c>
      <c r="F145" s="1">
        <v>0.40661536791077102</v>
      </c>
      <c r="G145" s="6">
        <v>1.3665420085667E-3</v>
      </c>
      <c r="H145" s="4"/>
    </row>
    <row r="146" spans="1:8" x14ac:dyDescent="0.25">
      <c r="A146" s="8" t="s">
        <v>11</v>
      </c>
      <c r="B146" s="9">
        <v>41739.497916666704</v>
      </c>
      <c r="C146" s="6">
        <v>0.37315707737537102</v>
      </c>
      <c r="D146" s="6">
        <v>0</v>
      </c>
      <c r="E146" s="9">
        <v>41741.493055555497</v>
      </c>
      <c r="F146" s="1">
        <v>0.44250810189149398</v>
      </c>
      <c r="G146" s="6">
        <v>0</v>
      </c>
      <c r="H146" s="4"/>
    </row>
    <row r="147" spans="1:8" x14ac:dyDescent="0.25">
      <c r="A147" s="8" t="s">
        <v>11</v>
      </c>
      <c r="B147" s="9">
        <v>41829.578472222202</v>
      </c>
      <c r="C147" s="6">
        <v>0.55178728073819705</v>
      </c>
      <c r="D147" s="6">
        <v>1.01834772483429E-2</v>
      </c>
      <c r="E147" s="9">
        <v>41831.519444444501</v>
      </c>
      <c r="F147" s="1">
        <v>0.59514125509820903</v>
      </c>
      <c r="G147" s="6">
        <v>1.01834772483429E-2</v>
      </c>
      <c r="H147" s="4"/>
    </row>
    <row r="148" spans="1:8" x14ac:dyDescent="0.25">
      <c r="A148" s="8" t="s">
        <v>12</v>
      </c>
      <c r="B148" s="9"/>
      <c r="C148" s="6">
        <v>0.53046024670313996</v>
      </c>
      <c r="D148" s="6">
        <v>2.1553192124263699E-2</v>
      </c>
      <c r="E148" s="9">
        <v>40913.481944444502</v>
      </c>
      <c r="F148" s="1">
        <v>0.83354562854842296</v>
      </c>
      <c r="G148" s="6">
        <v>3.3641763034881499E-2</v>
      </c>
      <c r="H148" s="4"/>
    </row>
    <row r="149" spans="1:8" x14ac:dyDescent="0.25">
      <c r="A149" s="8" t="s">
        <v>12</v>
      </c>
      <c r="B149" s="9">
        <v>40946.438194444403</v>
      </c>
      <c r="C149" s="6">
        <v>0.45748784935145698</v>
      </c>
      <c r="D149" s="6">
        <v>1.0749206531998699E-2</v>
      </c>
      <c r="E149" s="9">
        <v>40948.431944444397</v>
      </c>
      <c r="F149" s="1">
        <v>0.66510980433460498</v>
      </c>
      <c r="G149" s="6">
        <v>2.1553192124263699E-2</v>
      </c>
      <c r="H149" s="4"/>
    </row>
    <row r="150" spans="1:8" x14ac:dyDescent="0.25">
      <c r="A150" s="8" t="s">
        <v>12</v>
      </c>
      <c r="B150" s="9">
        <v>41004.530555555597</v>
      </c>
      <c r="C150" s="6">
        <v>0.64581845976228403</v>
      </c>
      <c r="D150" s="6"/>
      <c r="E150" s="9">
        <v>41007.458333333401</v>
      </c>
      <c r="F150" s="1">
        <v>0.49826578523265103</v>
      </c>
      <c r="G150" s="6">
        <v>1.0749206531998699E-2</v>
      </c>
      <c r="H150" s="4"/>
    </row>
    <row r="151" spans="1:8" x14ac:dyDescent="0.25">
      <c r="A151" s="8" t="s">
        <v>12</v>
      </c>
      <c r="B151" s="9">
        <v>41129.743750000001</v>
      </c>
      <c r="C151" s="6">
        <v>0.63909519120310398</v>
      </c>
      <c r="D151" s="6"/>
      <c r="E151" s="9"/>
      <c r="F151" s="1"/>
      <c r="G151" s="6"/>
      <c r="H151" s="4"/>
    </row>
    <row r="152" spans="1:8" x14ac:dyDescent="0.25">
      <c r="A152" s="8" t="s">
        <v>12</v>
      </c>
      <c r="B152" s="9">
        <v>41130.193749999999</v>
      </c>
      <c r="C152" s="6">
        <v>0.555416256894817</v>
      </c>
      <c r="D152" s="6">
        <v>1.1275834784648499E-3</v>
      </c>
      <c r="E152" s="9"/>
      <c r="F152" s="1"/>
      <c r="G152" s="6"/>
      <c r="H152" s="4"/>
    </row>
    <row r="153" spans="1:8" x14ac:dyDescent="0.25">
      <c r="A153" s="8" t="s">
        <v>12</v>
      </c>
      <c r="B153" s="9">
        <v>41130.448611111198</v>
      </c>
      <c r="C153" s="6">
        <v>0.71471167763681098</v>
      </c>
      <c r="D153" s="6">
        <v>0</v>
      </c>
      <c r="E153" s="9">
        <v>41133.458333333401</v>
      </c>
      <c r="F153" s="1">
        <v>0.61765352600692902</v>
      </c>
      <c r="G153" s="6">
        <v>1.1275834784648499E-3</v>
      </c>
      <c r="H153" s="4"/>
    </row>
    <row r="154" spans="1:8" x14ac:dyDescent="0.25">
      <c r="A154" s="8" t="s">
        <v>12</v>
      </c>
      <c r="B154" s="9">
        <v>41227.518750000097</v>
      </c>
      <c r="C154" s="6">
        <v>0.72906193737776803</v>
      </c>
      <c r="D154" s="6">
        <v>9.4336028106081996E-3</v>
      </c>
      <c r="E154" s="9">
        <v>41231.447916666599</v>
      </c>
      <c r="F154" s="1">
        <v>0.55673618527726798</v>
      </c>
      <c r="G154" s="6">
        <v>0</v>
      </c>
      <c r="H154" s="4"/>
    </row>
    <row r="155" spans="1:8" x14ac:dyDescent="0.25">
      <c r="A155" s="8" t="s">
        <v>12</v>
      </c>
      <c r="B155" s="9">
        <v>41238.536111111098</v>
      </c>
      <c r="C155" s="6">
        <v>0.809863012839657</v>
      </c>
      <c r="D155" s="6">
        <v>3.3806975637063101E-3</v>
      </c>
      <c r="E155" s="9">
        <v>41240.616666666698</v>
      </c>
      <c r="F155" s="1">
        <v>0.65261985772822795</v>
      </c>
      <c r="G155" s="6">
        <v>9.4336028106081996E-3</v>
      </c>
      <c r="H155" s="4"/>
    </row>
    <row r="156" spans="1:8" x14ac:dyDescent="0.25">
      <c r="A156" s="8" t="s">
        <v>12</v>
      </c>
      <c r="B156" s="9">
        <v>41312.489583333401</v>
      </c>
      <c r="C156" s="6">
        <v>0.73402687801808897</v>
      </c>
      <c r="D156" s="6">
        <v>4.6656333899073501E-3</v>
      </c>
      <c r="E156" s="9">
        <v>41315.636805555601</v>
      </c>
      <c r="F156" s="1">
        <v>0.59795760643448503</v>
      </c>
      <c r="G156" s="6">
        <v>3.3806975637063101E-3</v>
      </c>
      <c r="H156" s="4"/>
    </row>
    <row r="157" spans="1:8" x14ac:dyDescent="0.25">
      <c r="A157" s="8" t="s">
        <v>12</v>
      </c>
      <c r="B157" s="9">
        <v>41325.505555555603</v>
      </c>
      <c r="C157" s="6">
        <v>0.56042420034169005</v>
      </c>
      <c r="D157" s="6">
        <v>8.0108962881402304E-4</v>
      </c>
      <c r="E157" s="9">
        <v>41329.411111111098</v>
      </c>
      <c r="F157" s="1">
        <v>0.62706047566189504</v>
      </c>
      <c r="G157" s="6">
        <v>4.6656333899073501E-3</v>
      </c>
      <c r="H157" s="4"/>
    </row>
    <row r="158" spans="1:8" x14ac:dyDescent="0.25">
      <c r="A158" s="8" t="s">
        <v>12</v>
      </c>
      <c r="B158" s="9">
        <v>41357.574999999997</v>
      </c>
      <c r="C158" s="6">
        <v>0.61574283720387801</v>
      </c>
      <c r="D158" s="6"/>
      <c r="E158" s="9">
        <v>41360.430555555497</v>
      </c>
      <c r="F158" s="1">
        <v>0.50455511691308097</v>
      </c>
      <c r="G158" s="6">
        <v>8.0108962881402304E-4</v>
      </c>
      <c r="H158" s="4"/>
    </row>
    <row r="159" spans="1:8" x14ac:dyDescent="0.25">
      <c r="A159" s="8" t="s">
        <v>12</v>
      </c>
      <c r="B159" s="9">
        <v>41375.772916666698</v>
      </c>
      <c r="C159" s="6">
        <v>0.69366551610391702</v>
      </c>
      <c r="D159" s="6"/>
      <c r="E159" s="9"/>
      <c r="F159" s="1"/>
      <c r="G159" s="6"/>
      <c r="H159" s="4"/>
    </row>
    <row r="160" spans="1:8" x14ac:dyDescent="0.25">
      <c r="A160" s="8" t="s">
        <v>12</v>
      </c>
      <c r="B160" s="9">
        <v>41376.173611111102</v>
      </c>
      <c r="C160" s="6">
        <v>0.64419463414967604</v>
      </c>
      <c r="D160" s="6">
        <v>3.6227219892615999E-3</v>
      </c>
      <c r="E160" s="9"/>
      <c r="F160" s="1"/>
      <c r="G160" s="6"/>
      <c r="H160" s="4"/>
    </row>
    <row r="161" spans="1:8" x14ac:dyDescent="0.25">
      <c r="A161" s="8" t="s">
        <v>12</v>
      </c>
      <c r="B161" s="9">
        <v>41376.386111111198</v>
      </c>
      <c r="C161" s="6">
        <v>0.52176389214471497</v>
      </c>
      <c r="D161" s="6">
        <v>1.9380186359698701E-4</v>
      </c>
      <c r="E161" s="9">
        <v>41378.451388888898</v>
      </c>
      <c r="F161" s="1">
        <v>0.52433482785595897</v>
      </c>
      <c r="G161" s="6">
        <v>3.6227219892615999E-3</v>
      </c>
      <c r="H161" s="4"/>
    </row>
    <row r="162" spans="1:8" x14ac:dyDescent="0.25">
      <c r="A162" s="8" t="s">
        <v>12</v>
      </c>
      <c r="B162" s="9">
        <v>41456.629166666702</v>
      </c>
      <c r="C162" s="6">
        <v>0.44328211797661499</v>
      </c>
      <c r="D162" s="6">
        <v>7.5320616494587503E-3</v>
      </c>
      <c r="E162" s="9">
        <v>41458.659722222299</v>
      </c>
      <c r="F162" s="1">
        <v>0.46916431447242302</v>
      </c>
      <c r="G162" s="6">
        <v>1.9380186359698701E-4</v>
      </c>
      <c r="H162" s="4"/>
    </row>
    <row r="163" spans="1:8" x14ac:dyDescent="0.25">
      <c r="A163" s="8" t="s">
        <v>12</v>
      </c>
      <c r="B163" s="9">
        <v>41629.511111111198</v>
      </c>
      <c r="C163" s="6"/>
      <c r="D163" s="6">
        <v>0</v>
      </c>
      <c r="E163" s="9">
        <v>41631.550694444501</v>
      </c>
      <c r="F163" s="1">
        <v>0.54036089344666305</v>
      </c>
      <c r="G163" s="6">
        <v>7.5320616494587503E-3</v>
      </c>
      <c r="H163" s="4"/>
    </row>
    <row r="164" spans="1:8" x14ac:dyDescent="0.25">
      <c r="A164" s="8" t="s">
        <v>12</v>
      </c>
      <c r="B164" s="9">
        <v>41718.422222222202</v>
      </c>
      <c r="C164" s="6">
        <v>0.57247602510804196</v>
      </c>
      <c r="D164" s="6">
        <v>0</v>
      </c>
      <c r="E164" s="9">
        <v>41720.438194444403</v>
      </c>
      <c r="F164" s="1">
        <v>0.58331969228562497</v>
      </c>
      <c r="G164" s="6">
        <v>0</v>
      </c>
      <c r="H164" s="4"/>
    </row>
    <row r="165" spans="1:8" x14ac:dyDescent="0.25">
      <c r="A165" s="8" t="s">
        <v>12</v>
      </c>
      <c r="B165" s="9">
        <v>41739.499305555597</v>
      </c>
      <c r="C165" s="6"/>
      <c r="D165" s="6">
        <v>4.0837338027616297E-3</v>
      </c>
      <c r="E165" s="9">
        <v>41741.494444444397</v>
      </c>
      <c r="F165" s="1">
        <v>0.63631079167874505</v>
      </c>
      <c r="G165" s="6">
        <v>0</v>
      </c>
      <c r="H165" s="4"/>
    </row>
    <row r="166" spans="1:8" x14ac:dyDescent="0.25">
      <c r="A166" s="8" t="s">
        <v>12</v>
      </c>
      <c r="B166" s="9"/>
      <c r="C166" s="6">
        <v>0.60844175078442897</v>
      </c>
      <c r="D166" s="6">
        <v>9.5855034149313501E-3</v>
      </c>
      <c r="E166" s="9">
        <v>41753.425000000097</v>
      </c>
      <c r="F166" s="1">
        <v>0.42056393461852398</v>
      </c>
      <c r="G166" s="6">
        <v>4.0837338027616297E-3</v>
      </c>
      <c r="H166" s="4"/>
    </row>
    <row r="167" spans="1:8" x14ac:dyDescent="0.25">
      <c r="A167" s="8" t="s">
        <v>12</v>
      </c>
      <c r="B167" s="9">
        <v>41829.576388888898</v>
      </c>
      <c r="C167" s="6"/>
      <c r="D167" s="6"/>
      <c r="E167" s="9">
        <v>41831.521527777797</v>
      </c>
      <c r="F167" s="1">
        <v>0.64828136216246302</v>
      </c>
      <c r="G167" s="6">
        <v>9.5855034149313501E-3</v>
      </c>
      <c r="H167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workbookViewId="0">
      <selection activeCell="C11" sqref="C11"/>
    </sheetView>
  </sheetViews>
  <sheetFormatPr defaultRowHeight="15" x14ac:dyDescent="0.25"/>
  <sheetData>
    <row r="1" spans="1:24" s="5" customFormat="1" ht="15.75" thickBot="1" x14ac:dyDescent="0.3">
      <c r="A1" s="5" t="s">
        <v>34</v>
      </c>
      <c r="G1" s="5" t="s">
        <v>42</v>
      </c>
      <c r="O1" s="5" t="s">
        <v>43</v>
      </c>
    </row>
    <row r="2" spans="1:24" x14ac:dyDescent="0.25">
      <c r="A2" s="13" t="s">
        <v>15</v>
      </c>
      <c r="B2" s="14" t="s">
        <v>16</v>
      </c>
      <c r="C2" s="14" t="s">
        <v>17</v>
      </c>
      <c r="D2" s="13" t="s">
        <v>18</v>
      </c>
      <c r="E2" s="13" t="s">
        <v>19</v>
      </c>
      <c r="F2" s="13" t="s">
        <v>20</v>
      </c>
      <c r="G2" s="17" t="s">
        <v>33</v>
      </c>
      <c r="H2" s="17" t="s">
        <v>35</v>
      </c>
      <c r="I2" s="17" t="s">
        <v>36</v>
      </c>
      <c r="J2" s="17" t="s">
        <v>37</v>
      </c>
      <c r="K2" s="17" t="s">
        <v>38</v>
      </c>
      <c r="L2" s="17" t="s">
        <v>39</v>
      </c>
      <c r="M2" s="17" t="s">
        <v>40</v>
      </c>
      <c r="N2" s="17" t="s">
        <v>41</v>
      </c>
      <c r="O2" s="19" t="s">
        <v>25</v>
      </c>
      <c r="P2" s="19" t="s">
        <v>26</v>
      </c>
      <c r="Q2" s="19" t="s">
        <v>27</v>
      </c>
      <c r="R2" s="19" t="s">
        <v>28</v>
      </c>
      <c r="S2" s="19" t="s">
        <v>29</v>
      </c>
      <c r="T2" s="19" t="s">
        <v>30</v>
      </c>
      <c r="U2" s="19" t="s">
        <v>31</v>
      </c>
      <c r="V2" s="19" t="s">
        <v>32</v>
      </c>
      <c r="W2" s="21" t="s">
        <v>44</v>
      </c>
      <c r="X2" s="21" t="s">
        <v>45</v>
      </c>
    </row>
    <row r="3" spans="1:24" x14ac:dyDescent="0.25">
      <c r="A3" s="12" t="s">
        <v>21</v>
      </c>
      <c r="B3" s="15">
        <v>22.918311805232928</v>
      </c>
      <c r="C3" s="15">
        <v>122</v>
      </c>
      <c r="D3" s="16">
        <v>7.3224182267701359</v>
      </c>
      <c r="E3" s="16">
        <v>0.65283749278663517</v>
      </c>
      <c r="F3" s="16">
        <v>0.61097320959296941</v>
      </c>
      <c r="G3" s="18">
        <v>2.7439180284047775</v>
      </c>
      <c r="H3" s="18">
        <v>1.4538689769527968</v>
      </c>
      <c r="I3" s="18">
        <v>1.3717943531933381</v>
      </c>
      <c r="J3" s="18">
        <v>1.7242356735003492</v>
      </c>
      <c r="K3" s="18">
        <v>3.3180602727710915</v>
      </c>
      <c r="L3" s="18">
        <v>3.1186587331542235</v>
      </c>
      <c r="M3" s="18">
        <v>2.5291124907601854</v>
      </c>
      <c r="N3" s="18">
        <v>2.2754728359685021</v>
      </c>
      <c r="O3" s="20">
        <v>0.3577569248186877</v>
      </c>
      <c r="P3" s="20">
        <v>0.63779209076038934</v>
      </c>
      <c r="Q3" s="20">
        <v>0.8759269464561672</v>
      </c>
      <c r="R3" s="20">
        <v>0.92298577958733552</v>
      </c>
      <c r="S3" s="20">
        <v>0.83262742052352301</v>
      </c>
      <c r="T3" s="20">
        <v>0.90324472325018146</v>
      </c>
      <c r="U3" s="20">
        <v>0.88952998327327604</v>
      </c>
      <c r="V3" s="20">
        <v>0.90029819745730921</v>
      </c>
      <c r="W3" s="22">
        <v>0.30662393162393164</v>
      </c>
      <c r="X3" s="22">
        <v>0.44148936170212766</v>
      </c>
    </row>
    <row r="4" spans="1:24" x14ac:dyDescent="0.25">
      <c r="A4" s="12" t="s">
        <v>22</v>
      </c>
      <c r="B4" s="15">
        <v>29.284509528908742</v>
      </c>
      <c r="C4" s="15">
        <v>130</v>
      </c>
      <c r="D4" s="16">
        <v>3.4844804895401484</v>
      </c>
      <c r="E4" s="16">
        <v>0.5258575241459662</v>
      </c>
      <c r="F4" s="16">
        <v>0.35101203302241757</v>
      </c>
      <c r="G4" s="18">
        <v>2.068679207330999</v>
      </c>
      <c r="H4" s="18">
        <v>1.1267029301059999</v>
      </c>
      <c r="I4" s="18">
        <v>1.3494368721651104</v>
      </c>
      <c r="J4" s="18">
        <v>1.8380589007032968</v>
      </c>
      <c r="K4" s="18">
        <v>2.665263207493056</v>
      </c>
      <c r="L4" s="18">
        <v>2.582906009022079</v>
      </c>
      <c r="M4" s="18">
        <v>1.9644325291477256</v>
      </c>
      <c r="N4" s="18">
        <v>1.7572470896653301</v>
      </c>
      <c r="O4" s="20">
        <v>0.45187656453042357</v>
      </c>
      <c r="P4" s="20">
        <v>0.7556768424704432</v>
      </c>
      <c r="Q4" s="20">
        <v>0.90913528463670246</v>
      </c>
      <c r="R4" s="20">
        <v>0.91548105719486816</v>
      </c>
      <c r="S4" s="20">
        <v>0.79591781267806183</v>
      </c>
      <c r="T4" s="20">
        <v>0.89373113203330701</v>
      </c>
      <c r="U4" s="20">
        <v>0.92176662438061907</v>
      </c>
      <c r="V4" s="20">
        <v>0.92209786657924986</v>
      </c>
      <c r="W4" s="22">
        <v>0.41869918699186992</v>
      </c>
      <c r="X4" s="22">
        <v>0.44774688398849471</v>
      </c>
    </row>
    <row r="5" spans="1:24" x14ac:dyDescent="0.25">
      <c r="A5" s="12" t="s">
        <v>23</v>
      </c>
      <c r="B5" s="15">
        <v>15.756339366097638</v>
      </c>
      <c r="C5" s="15">
        <v>121</v>
      </c>
      <c r="D5" s="16">
        <v>1.5434728542047813</v>
      </c>
      <c r="E5" s="16">
        <v>0.40900440439462893</v>
      </c>
      <c r="F5" s="16">
        <v>0.34294456606230528</v>
      </c>
      <c r="G5" s="18">
        <v>1.9559551971209324</v>
      </c>
      <c r="H5" s="18">
        <v>1.0931941159707397</v>
      </c>
      <c r="I5" s="18">
        <v>1.3279663145149403</v>
      </c>
      <c r="J5" s="18">
        <v>1.8323655725365786</v>
      </c>
      <c r="K5" s="18">
        <v>2.8988814749855547</v>
      </c>
      <c r="L5" s="18">
        <v>2.5286164274859084</v>
      </c>
      <c r="M5" s="18">
        <v>1.9345080685797162</v>
      </c>
      <c r="N5" s="18">
        <v>1.7142823255901489</v>
      </c>
      <c r="O5" s="20">
        <v>0.39760897924990229</v>
      </c>
      <c r="P5" s="20">
        <v>0.66259611799769691</v>
      </c>
      <c r="Q5" s="20">
        <v>0.90788443117954232</v>
      </c>
      <c r="R5" s="20">
        <v>0.93760262956965024</v>
      </c>
      <c r="S5" s="20">
        <v>0.77805874671382003</v>
      </c>
      <c r="T5" s="20">
        <v>0.88519710327103385</v>
      </c>
      <c r="U5" s="20">
        <v>0.89498937696527836</v>
      </c>
      <c r="V5" s="20">
        <v>0.90540258931998563</v>
      </c>
      <c r="W5" s="22">
        <v>0.46332518337408307</v>
      </c>
      <c r="X5" s="22">
        <v>0.50214592274678116</v>
      </c>
    </row>
    <row r="6" spans="1:24" x14ac:dyDescent="0.25">
      <c r="A6" s="12" t="s">
        <v>24</v>
      </c>
      <c r="B6" s="15">
        <v>12.414085561167836</v>
      </c>
      <c r="C6" s="15">
        <v>138</v>
      </c>
      <c r="D6" s="16">
        <v>1.3633895668745952</v>
      </c>
      <c r="E6" s="16">
        <v>0.14334672178116328</v>
      </c>
      <c r="F6" s="16">
        <v>0.39806831131169773</v>
      </c>
      <c r="G6" s="18">
        <v>2.103883262057777</v>
      </c>
      <c r="H6" s="18">
        <v>1.5276416387955709</v>
      </c>
      <c r="I6" s="18">
        <v>1.8569341773174879</v>
      </c>
      <c r="J6" s="18">
        <v>2.7340056246591233</v>
      </c>
      <c r="K6" s="18">
        <v>2.9734568124128278</v>
      </c>
      <c r="L6" s="18">
        <v>1.9161797324209928</v>
      </c>
      <c r="M6" s="18">
        <v>2.3458079913422245</v>
      </c>
      <c r="N6" s="18">
        <v>2.1068628729049137</v>
      </c>
      <c r="O6" s="20">
        <v>0.53915277973499509</v>
      </c>
      <c r="P6" s="20">
        <v>0.85066506229538819</v>
      </c>
      <c r="Q6" s="20">
        <v>0.94628031440534</v>
      </c>
      <c r="R6" s="20">
        <v>0.98176190676226394</v>
      </c>
      <c r="S6" s="20">
        <v>0.80950941846324909</v>
      </c>
      <c r="T6" s="20">
        <v>0.88105827547734439</v>
      </c>
      <c r="U6" s="20">
        <v>0.92972143948417063</v>
      </c>
      <c r="V6" s="20">
        <v>0.93441243623498149</v>
      </c>
      <c r="W6" s="22">
        <v>0.50065703022339025</v>
      </c>
      <c r="X6" s="22">
        <v>0.42973708068902988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B11" sqref="B11"/>
    </sheetView>
  </sheetViews>
  <sheetFormatPr defaultRowHeight="15" x14ac:dyDescent="0.25"/>
  <sheetData>
    <row r="1" spans="1:8" s="44" customFormat="1" ht="15.75" thickBot="1" x14ac:dyDescent="0.3">
      <c r="B1" s="44" t="s">
        <v>48</v>
      </c>
      <c r="E1" s="33" t="s">
        <v>47</v>
      </c>
    </row>
    <row r="2" spans="1:8" ht="15.75" thickBot="1" x14ac:dyDescent="0.3">
      <c r="A2" s="23" t="s">
        <v>15</v>
      </c>
      <c r="B2" s="30">
        <v>41000</v>
      </c>
      <c r="C2" s="31">
        <v>41153</v>
      </c>
      <c r="D2" s="32">
        <v>41275</v>
      </c>
      <c r="E2" s="41">
        <v>41000</v>
      </c>
      <c r="F2" s="42">
        <v>41153</v>
      </c>
      <c r="G2" s="43">
        <v>41275</v>
      </c>
      <c r="H2" s="33"/>
    </row>
    <row r="3" spans="1:8" x14ac:dyDescent="0.25">
      <c r="A3" s="23">
        <v>1</v>
      </c>
      <c r="B3" s="24">
        <v>0.72913778041296795</v>
      </c>
      <c r="C3" s="25">
        <v>0.71870531314683306</v>
      </c>
      <c r="D3" s="26">
        <v>0.74542503632016111</v>
      </c>
      <c r="E3" s="35">
        <v>0.68947590867753594</v>
      </c>
      <c r="F3" s="36">
        <v>2.8268512255778973</v>
      </c>
      <c r="G3" s="37">
        <v>0.75842349954528954</v>
      </c>
      <c r="H3" s="34"/>
    </row>
    <row r="4" spans="1:8" x14ac:dyDescent="0.25">
      <c r="A4" s="23">
        <v>2</v>
      </c>
      <c r="B4" s="24">
        <v>0.76759128443335567</v>
      </c>
      <c r="C4" s="25">
        <v>0.74790446288011592</v>
      </c>
      <c r="D4" s="26">
        <v>0.63934575579334219</v>
      </c>
      <c r="E4" s="35">
        <v>0.62052831780978235</v>
      </c>
      <c r="F4" s="36">
        <v>2.7579036347101438</v>
      </c>
      <c r="G4" s="37">
        <v>0.93079247671467358</v>
      </c>
      <c r="H4" s="34"/>
    </row>
    <row r="5" spans="1:8" x14ac:dyDescent="0.25">
      <c r="A5" s="23">
        <v>8</v>
      </c>
      <c r="B5" s="24">
        <v>0.6029072096518493</v>
      </c>
      <c r="C5" s="25">
        <v>0.67299327764056316</v>
      </c>
      <c r="D5" s="26">
        <v>0.80900817742586106</v>
      </c>
      <c r="E5" s="35">
        <v>0.6550021132436592</v>
      </c>
      <c r="F5" s="36">
        <v>2.6200084529746368</v>
      </c>
      <c r="G5" s="37">
        <v>0.96526627214855032</v>
      </c>
      <c r="H5" s="34"/>
    </row>
    <row r="6" spans="1:8" ht="15.75" thickBot="1" x14ac:dyDescent="0.3">
      <c r="A6" s="23">
        <v>9</v>
      </c>
      <c r="B6" s="27">
        <v>0.65362353183980082</v>
      </c>
      <c r="C6" s="28">
        <v>0.54929708402001221</v>
      </c>
      <c r="D6" s="29">
        <v>0.618412032685558</v>
      </c>
      <c r="E6" s="38">
        <v>0.5860545223759055</v>
      </c>
      <c r="F6" s="39">
        <v>2.3786918849374992</v>
      </c>
      <c r="G6" s="40">
        <v>0.79289729497916639</v>
      </c>
      <c r="H6" s="3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G14" sqref="G14"/>
    </sheetView>
  </sheetViews>
  <sheetFormatPr defaultRowHeight="15" x14ac:dyDescent="0.25"/>
  <cols>
    <col min="5" max="5" width="9.140625" style="56"/>
  </cols>
  <sheetData>
    <row r="1" spans="1:10" x14ac:dyDescent="0.25">
      <c r="A1" t="s">
        <v>55</v>
      </c>
      <c r="B1" t="s">
        <v>15</v>
      </c>
      <c r="C1" t="s">
        <v>48</v>
      </c>
      <c r="D1" t="s">
        <v>57</v>
      </c>
      <c r="E1" s="56" t="s">
        <v>56</v>
      </c>
    </row>
    <row r="2" spans="1:10" x14ac:dyDescent="0.25">
      <c r="A2" s="54" t="s">
        <v>49</v>
      </c>
      <c r="B2" s="54">
        <v>1</v>
      </c>
      <c r="C2" s="53">
        <v>0.58307202629840749</v>
      </c>
      <c r="D2" s="53">
        <v>0.12472281726169257</v>
      </c>
      <c r="E2" s="57">
        <v>19.974151656393801</v>
      </c>
      <c r="F2" s="52" t="s">
        <v>50</v>
      </c>
      <c r="I2" s="57"/>
      <c r="J2" s="57"/>
    </row>
    <row r="3" spans="1:10" x14ac:dyDescent="0.25">
      <c r="A3" s="54" t="s">
        <v>49</v>
      </c>
      <c r="B3" s="54">
        <v>2</v>
      </c>
      <c r="C3" s="53">
        <v>0.51485412240795414</v>
      </c>
      <c r="D3" s="53">
        <v>0.12144969359641863</v>
      </c>
      <c r="E3" s="57">
        <v>19.292446925969951</v>
      </c>
      <c r="F3" s="52" t="s">
        <v>50</v>
      </c>
      <c r="I3" s="57"/>
      <c r="J3" s="57"/>
    </row>
    <row r="4" spans="1:10" x14ac:dyDescent="0.25">
      <c r="A4" s="54" t="s">
        <v>49</v>
      </c>
      <c r="B4" s="54">
        <v>3</v>
      </c>
      <c r="C4" s="53">
        <v>0.66698781702567922</v>
      </c>
      <c r="D4" s="53">
        <v>3.2571994801872062E-2</v>
      </c>
      <c r="E4" s="57">
        <v>18.716540324525049</v>
      </c>
      <c r="F4" s="52" t="s">
        <v>51</v>
      </c>
      <c r="I4" s="57"/>
      <c r="J4" s="57"/>
    </row>
    <row r="5" spans="1:10" x14ac:dyDescent="0.25">
      <c r="A5" s="54" t="s">
        <v>49</v>
      </c>
      <c r="B5" s="54">
        <v>5</v>
      </c>
      <c r="C5" s="53">
        <v>0.5107624663499637</v>
      </c>
      <c r="D5" s="53">
        <v>1.4837539036162938E-2</v>
      </c>
      <c r="E5" s="57">
        <v>18.702894340553797</v>
      </c>
      <c r="F5" s="52" t="s">
        <v>50</v>
      </c>
      <c r="I5" s="57"/>
      <c r="J5" s="57"/>
    </row>
    <row r="6" spans="1:10" x14ac:dyDescent="0.25">
      <c r="A6" s="54" t="s">
        <v>52</v>
      </c>
      <c r="B6" s="54">
        <v>1</v>
      </c>
      <c r="C6" s="53">
        <v>0.68563634943905383</v>
      </c>
      <c r="D6" s="53">
        <v>8.2111590250279719E-3</v>
      </c>
      <c r="E6" s="57">
        <v>19.1202706096871</v>
      </c>
      <c r="F6" s="52" t="s">
        <v>53</v>
      </c>
      <c r="I6" s="57"/>
      <c r="J6" s="57"/>
    </row>
    <row r="7" spans="1:10" x14ac:dyDescent="0.25">
      <c r="A7" s="54" t="s">
        <v>52</v>
      </c>
      <c r="B7" s="54">
        <v>2</v>
      </c>
      <c r="C7" s="53">
        <v>0.67833987230481074</v>
      </c>
      <c r="D7" s="53">
        <v>3.1506994530694159E-2</v>
      </c>
      <c r="E7" s="57">
        <v>19.552924344355198</v>
      </c>
      <c r="F7" s="52" t="s">
        <v>53</v>
      </c>
      <c r="I7" s="57"/>
      <c r="J7" s="57"/>
    </row>
    <row r="8" spans="1:10" x14ac:dyDescent="0.25">
      <c r="A8" s="54" t="s">
        <v>52</v>
      </c>
      <c r="B8" s="54">
        <v>4</v>
      </c>
      <c r="C8" s="53">
        <v>0.71281010457107863</v>
      </c>
      <c r="D8" s="53">
        <v>5.9810064785270205E-5</v>
      </c>
      <c r="E8" s="57">
        <v>17.890659958034199</v>
      </c>
      <c r="F8" s="52" t="s">
        <v>53</v>
      </c>
      <c r="I8" s="57"/>
      <c r="J8" s="57"/>
    </row>
    <row r="9" spans="1:10" x14ac:dyDescent="0.25">
      <c r="A9" s="55" t="s">
        <v>52</v>
      </c>
      <c r="B9" s="55">
        <v>5</v>
      </c>
      <c r="C9" s="52"/>
      <c r="D9" s="53">
        <v>0.39921521434029428</v>
      </c>
      <c r="E9" s="57">
        <v>20.762620242881603</v>
      </c>
      <c r="F9" s="52" t="s">
        <v>53</v>
      </c>
      <c r="I9" s="57"/>
      <c r="J9" s="57"/>
    </row>
    <row r="10" spans="1:10" x14ac:dyDescent="0.25">
      <c r="A10" s="55" t="s">
        <v>49</v>
      </c>
      <c r="B10" s="55">
        <v>4</v>
      </c>
      <c r="C10" s="52"/>
      <c r="D10" s="53">
        <v>0.12762087030558139</v>
      </c>
      <c r="E10" s="57">
        <v>20.705628692129302</v>
      </c>
      <c r="F10" s="52" t="s">
        <v>54</v>
      </c>
      <c r="I10" s="57"/>
      <c r="J10" s="57"/>
    </row>
    <row r="11" spans="1:10" x14ac:dyDescent="0.25">
      <c r="A11" s="55" t="s">
        <v>52</v>
      </c>
      <c r="B11" s="55">
        <v>3</v>
      </c>
      <c r="C11" s="52"/>
      <c r="D11" s="53">
        <v>1.4007540233436769E-2</v>
      </c>
      <c r="E11" s="57">
        <v>20.018472133692899</v>
      </c>
      <c r="F11" s="52" t="s">
        <v>53</v>
      </c>
      <c r="I11" s="57"/>
      <c r="J11" s="5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J7" sqref="J7"/>
    </sheetView>
  </sheetViews>
  <sheetFormatPr defaultRowHeight="15" x14ac:dyDescent="0.25"/>
  <sheetData>
    <row r="1" spans="1:11" x14ac:dyDescent="0.25">
      <c r="A1" s="57" t="s">
        <v>58</v>
      </c>
      <c r="B1" s="57" t="s">
        <v>59</v>
      </c>
      <c r="C1" s="57" t="s">
        <v>60</v>
      </c>
      <c r="D1" s="57" t="s">
        <v>61</v>
      </c>
      <c r="E1" s="57" t="s">
        <v>62</v>
      </c>
      <c r="F1" s="57" t="s">
        <v>63</v>
      </c>
      <c r="G1" s="57" t="s">
        <v>64</v>
      </c>
      <c r="H1" s="57" t="s">
        <v>65</v>
      </c>
      <c r="I1" s="57" t="s">
        <v>66</v>
      </c>
      <c r="J1" s="57" t="s">
        <v>48</v>
      </c>
      <c r="K1" s="57" t="s">
        <v>66</v>
      </c>
    </row>
    <row r="2" spans="1:11" x14ac:dyDescent="0.25">
      <c r="A2" s="57">
        <v>5256</v>
      </c>
      <c r="B2" s="57">
        <v>17</v>
      </c>
      <c r="C2" s="57" t="s">
        <v>67</v>
      </c>
      <c r="D2" s="57">
        <v>127</v>
      </c>
      <c r="E2" s="57">
        <v>0</v>
      </c>
      <c r="F2" s="57">
        <v>47.116666666581295</v>
      </c>
      <c r="G2" s="57">
        <v>19.416903057211233</v>
      </c>
      <c r="H2" s="57">
        <v>18.144373242618737</v>
      </c>
      <c r="I2" s="57"/>
      <c r="J2" s="57">
        <v>0.58835581524383163</v>
      </c>
      <c r="K2" s="57"/>
    </row>
    <row r="3" spans="1:11" x14ac:dyDescent="0.25">
      <c r="A3" s="57">
        <v>2565</v>
      </c>
      <c r="B3" s="57">
        <v>5</v>
      </c>
      <c r="C3" s="57" t="s">
        <v>67</v>
      </c>
      <c r="D3" s="57">
        <v>141</v>
      </c>
      <c r="E3" s="57">
        <v>89</v>
      </c>
      <c r="F3" s="57">
        <v>45.899999999965075</v>
      </c>
      <c r="G3" s="57">
        <v>35.65070725258456</v>
      </c>
      <c r="H3" s="57">
        <v>16.973739078726663</v>
      </c>
      <c r="I3" s="57">
        <v>7.449491369117732E-2</v>
      </c>
      <c r="J3" s="57">
        <v>0.61231927995149404</v>
      </c>
      <c r="K3" s="57">
        <v>1.658597438725962E-2</v>
      </c>
    </row>
    <row r="4" spans="1:11" x14ac:dyDescent="0.25">
      <c r="A4" s="57">
        <v>4761</v>
      </c>
      <c r="B4" s="57">
        <v>20</v>
      </c>
      <c r="C4" s="57" t="s">
        <v>67</v>
      </c>
      <c r="D4" s="57">
        <v>150</v>
      </c>
      <c r="E4" s="57">
        <v>91</v>
      </c>
      <c r="F4" s="57">
        <v>45.983333333395422</v>
      </c>
      <c r="G4" s="57">
        <v>22.600001919049138</v>
      </c>
      <c r="H4" s="57">
        <v>17.836689651206591</v>
      </c>
      <c r="I4" s="57">
        <v>9.1606157805156518E-2</v>
      </c>
      <c r="J4" s="57">
        <v>0.60242790600086549</v>
      </c>
      <c r="K4" s="57">
        <v>7.9990711853795832E-2</v>
      </c>
    </row>
    <row r="5" spans="1:11" x14ac:dyDescent="0.25">
      <c r="A5" s="57">
        <v>2788</v>
      </c>
      <c r="B5" s="57">
        <v>12</v>
      </c>
      <c r="C5" s="57" t="s">
        <v>68</v>
      </c>
      <c r="D5" s="57">
        <v>129</v>
      </c>
      <c r="E5" s="57">
        <v>79</v>
      </c>
      <c r="F5" s="57">
        <v>47.599999999918509</v>
      </c>
      <c r="G5" s="57">
        <v>36.287327024952141</v>
      </c>
      <c r="H5" s="57">
        <v>20.200243136203873</v>
      </c>
      <c r="I5" s="57">
        <v>0.51350508265706862</v>
      </c>
      <c r="J5" s="57">
        <v>0.58842259831694443</v>
      </c>
      <c r="K5" s="57">
        <v>3.7374019388193194E-2</v>
      </c>
    </row>
    <row r="6" spans="1:11" x14ac:dyDescent="0.25">
      <c r="A6" s="57">
        <v>2226</v>
      </c>
      <c r="B6" s="57">
        <v>6</v>
      </c>
      <c r="C6" s="57" t="s">
        <v>68</v>
      </c>
      <c r="D6" s="57">
        <v>138</v>
      </c>
      <c r="E6" s="57">
        <v>0</v>
      </c>
      <c r="F6" s="57">
        <v>46.083333333197515</v>
      </c>
      <c r="G6" s="57">
        <v>50.292962017038931</v>
      </c>
      <c r="H6" s="57">
        <v>20.007510591908034</v>
      </c>
      <c r="I6" s="57">
        <v>0.10968211029994081</v>
      </c>
      <c r="J6" s="57">
        <v>0.53561443579151125</v>
      </c>
      <c r="K6" s="57">
        <v>0.10493035184039143</v>
      </c>
    </row>
    <row r="7" spans="1:11" x14ac:dyDescent="0.25">
      <c r="A7" s="57">
        <v>3926</v>
      </c>
      <c r="B7" s="57">
        <v>36</v>
      </c>
      <c r="C7" s="57" t="s">
        <v>68</v>
      </c>
      <c r="D7" s="57">
        <v>133</v>
      </c>
      <c r="E7" s="57">
        <v>109</v>
      </c>
      <c r="F7" s="57">
        <v>24.716666666732635</v>
      </c>
      <c r="G7" s="57">
        <v>33.74084793548181</v>
      </c>
      <c r="H7" s="57">
        <v>18.527200950608787</v>
      </c>
      <c r="I7" s="57">
        <v>0.36189049773799481</v>
      </c>
      <c r="J7" s="57">
        <v>0.49358991887397724</v>
      </c>
      <c r="K7" s="57">
        <v>1.3359933960295434E-2</v>
      </c>
    </row>
    <row r="8" spans="1:11" x14ac:dyDescent="0.25">
      <c r="A8" s="57">
        <v>5937</v>
      </c>
      <c r="B8" s="57">
        <v>26</v>
      </c>
      <c r="C8" s="57" t="s">
        <v>68</v>
      </c>
      <c r="D8" s="57">
        <v>124.5</v>
      </c>
      <c r="E8" s="57">
        <v>0</v>
      </c>
      <c r="F8" s="57">
        <v>22.066666666651145</v>
      </c>
      <c r="G8" s="57">
        <v>0</v>
      </c>
      <c r="H8" s="57">
        <v>18.459056960286738</v>
      </c>
      <c r="I8" s="57">
        <v>9.5999016571690063E-2</v>
      </c>
      <c r="J8" s="57">
        <v>0.53863584243474749</v>
      </c>
      <c r="K8" s="57">
        <v>3.3117116511023406E-2</v>
      </c>
    </row>
    <row r="9" spans="1:11" x14ac:dyDescent="0.25">
      <c r="A9" s="57">
        <v>5148</v>
      </c>
      <c r="B9" s="57">
        <v>14</v>
      </c>
      <c r="C9" s="57" t="s">
        <v>69</v>
      </c>
      <c r="D9" s="57">
        <v>129</v>
      </c>
      <c r="E9" s="57">
        <v>95</v>
      </c>
      <c r="F9" s="57">
        <v>46.450000000011642</v>
      </c>
      <c r="G9" s="57">
        <v>25.146481008519466</v>
      </c>
      <c r="H9" s="57">
        <v>13.92408543412246</v>
      </c>
      <c r="I9" s="57">
        <v>0.29496534095717025</v>
      </c>
      <c r="J9" s="57">
        <v>0.4572092161425485</v>
      </c>
      <c r="K9" s="57">
        <v>2.595854424802423E-2</v>
      </c>
    </row>
    <row r="10" spans="1:11" x14ac:dyDescent="0.25">
      <c r="A10" s="57">
        <v>4208</v>
      </c>
      <c r="B10" s="57">
        <v>1</v>
      </c>
      <c r="C10" s="57" t="s">
        <v>69</v>
      </c>
      <c r="D10" s="57">
        <v>152</v>
      </c>
      <c r="E10" s="57">
        <v>85</v>
      </c>
      <c r="F10" s="57">
        <v>45.966666666674428</v>
      </c>
      <c r="G10" s="57">
        <v>19.894367886486918</v>
      </c>
      <c r="H10" s="57">
        <v>14.956941475831544</v>
      </c>
      <c r="I10" s="57">
        <v>3.7447981508120329E-2</v>
      </c>
      <c r="J10" s="57">
        <v>0.55595371947639127</v>
      </c>
      <c r="K10" s="57">
        <v>6.998580953403331E-3</v>
      </c>
    </row>
    <row r="11" spans="1:11" x14ac:dyDescent="0.25">
      <c r="A11" s="57">
        <v>2863</v>
      </c>
      <c r="B11" s="57">
        <v>24</v>
      </c>
      <c r="C11" s="57" t="s">
        <v>69</v>
      </c>
      <c r="D11" s="57">
        <v>120</v>
      </c>
      <c r="E11" s="57">
        <v>100</v>
      </c>
      <c r="F11" s="57">
        <v>45.916666666686069</v>
      </c>
      <c r="G11" s="57">
        <v>39.152116000606256</v>
      </c>
      <c r="H11" s="57">
        <v>20.396474180772763</v>
      </c>
      <c r="I11" s="57">
        <v>7.9072040828125675E-2</v>
      </c>
      <c r="J11" s="57">
        <v>0.53785409476696355</v>
      </c>
      <c r="K11" s="57">
        <v>6.6023711023824039E-2</v>
      </c>
    </row>
    <row r="12" spans="1:11" x14ac:dyDescent="0.25">
      <c r="A12" s="57" t="s">
        <v>70</v>
      </c>
      <c r="B12" s="57">
        <v>12</v>
      </c>
      <c r="C12" s="57" t="s">
        <v>71</v>
      </c>
      <c r="D12" s="57">
        <v>146</v>
      </c>
      <c r="E12" s="57">
        <v>150</v>
      </c>
      <c r="F12" s="57">
        <v>23.583333333372138</v>
      </c>
      <c r="G12" s="57">
        <v>0</v>
      </c>
      <c r="H12" s="57">
        <v>18.834686341946107</v>
      </c>
      <c r="I12" s="57">
        <v>0.13880801407393364</v>
      </c>
      <c r="J12" s="57">
        <v>0.72378548294799094</v>
      </c>
      <c r="K12" s="57">
        <v>2.8180788095111299E-2</v>
      </c>
    </row>
    <row r="13" spans="1:11" x14ac:dyDescent="0.25">
      <c r="A13" s="57" t="s">
        <v>72</v>
      </c>
      <c r="B13" s="57">
        <v>13</v>
      </c>
      <c r="C13" s="57" t="s">
        <v>71</v>
      </c>
      <c r="D13" s="57">
        <v>119</v>
      </c>
      <c r="E13" s="57">
        <v>133</v>
      </c>
      <c r="F13" s="57">
        <v>23.083333333488554</v>
      </c>
      <c r="G13" s="57">
        <v>0</v>
      </c>
      <c r="H13" s="57">
        <v>18.083036931650156</v>
      </c>
      <c r="I13" s="57">
        <v>1.0358731781577805E-2</v>
      </c>
      <c r="J13" s="57">
        <v>0.46647706518565946</v>
      </c>
      <c r="K13" s="57">
        <v>4.0539292643843747E-2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0"/>
  <sheetViews>
    <sheetView workbookViewId="0">
      <selection activeCell="O4" sqref="A1:AE160"/>
    </sheetView>
  </sheetViews>
  <sheetFormatPr defaultRowHeight="15" x14ac:dyDescent="0.25"/>
  <sheetData>
    <row r="1" spans="1:49" ht="15.75" thickBot="1" x14ac:dyDescent="0.3">
      <c r="A1" s="11" t="s">
        <v>73</v>
      </c>
      <c r="B1" s="10" t="s">
        <v>58</v>
      </c>
      <c r="C1" s="10" t="s">
        <v>74</v>
      </c>
      <c r="D1" s="10" t="s">
        <v>75</v>
      </c>
      <c r="E1" s="10" t="s">
        <v>60</v>
      </c>
      <c r="F1" s="51" t="s">
        <v>76</v>
      </c>
      <c r="G1" s="51" t="s">
        <v>17</v>
      </c>
      <c r="H1" s="10" t="s">
        <v>62</v>
      </c>
      <c r="I1" s="10" t="s">
        <v>77</v>
      </c>
      <c r="J1" s="10" t="s">
        <v>78</v>
      </c>
      <c r="K1" s="10" t="s">
        <v>79</v>
      </c>
      <c r="L1" s="10" t="s">
        <v>80</v>
      </c>
      <c r="M1" s="10" t="s">
        <v>81</v>
      </c>
      <c r="N1" s="10" t="s">
        <v>82</v>
      </c>
      <c r="O1" s="73" t="s">
        <v>83</v>
      </c>
      <c r="P1" s="74" t="s">
        <v>84</v>
      </c>
      <c r="Q1" s="75" t="s">
        <v>48</v>
      </c>
      <c r="R1" s="76" t="s">
        <v>58</v>
      </c>
      <c r="S1" s="76" t="s">
        <v>60</v>
      </c>
      <c r="T1" s="76" t="s">
        <v>85</v>
      </c>
      <c r="U1" s="76" t="s">
        <v>86</v>
      </c>
      <c r="V1" s="76" t="s">
        <v>69</v>
      </c>
      <c r="W1" s="76" t="s">
        <v>87</v>
      </c>
      <c r="X1" s="76" t="s">
        <v>60</v>
      </c>
      <c r="Y1" s="77" t="s">
        <v>88</v>
      </c>
      <c r="Z1" s="76" t="s">
        <v>89</v>
      </c>
      <c r="AA1" s="76" t="s">
        <v>90</v>
      </c>
      <c r="AB1" s="76" t="s">
        <v>59</v>
      </c>
      <c r="AC1" s="76" t="s">
        <v>91</v>
      </c>
      <c r="AD1" s="59" t="s">
        <v>19</v>
      </c>
      <c r="AE1" s="59" t="s">
        <v>2</v>
      </c>
      <c r="AF1" s="78"/>
      <c r="AG1" s="78"/>
      <c r="AH1" s="78"/>
      <c r="AI1" s="78"/>
      <c r="AJ1" s="78"/>
      <c r="AK1" s="78"/>
      <c r="AL1" s="59" t="s">
        <v>92</v>
      </c>
      <c r="AM1" s="59"/>
      <c r="AN1" s="59"/>
      <c r="AO1" s="59"/>
      <c r="AP1" s="78" t="s">
        <v>93</v>
      </c>
      <c r="AQ1" s="78"/>
      <c r="AR1" s="78" t="s">
        <v>94</v>
      </c>
      <c r="AS1" s="78" t="s">
        <v>95</v>
      </c>
      <c r="AT1" s="78" t="s">
        <v>96</v>
      </c>
      <c r="AU1" s="78" t="s">
        <v>97</v>
      </c>
      <c r="AV1" s="78" t="s">
        <v>98</v>
      </c>
      <c r="AW1" s="59" t="s">
        <v>99</v>
      </c>
    </row>
    <row r="2" spans="1:49" ht="15.75" thickBot="1" x14ac:dyDescent="0.3">
      <c r="A2" s="62">
        <v>490</v>
      </c>
      <c r="B2" s="49" t="s">
        <v>100</v>
      </c>
      <c r="C2" s="49">
        <v>8</v>
      </c>
      <c r="D2" s="49">
        <v>1</v>
      </c>
      <c r="E2" s="49" t="s">
        <v>71</v>
      </c>
      <c r="F2" s="79">
        <v>67</v>
      </c>
      <c r="G2" s="79">
        <v>112</v>
      </c>
      <c r="H2" s="49">
        <v>155</v>
      </c>
      <c r="I2" s="80">
        <v>41545.382638888892</v>
      </c>
      <c r="J2" s="80">
        <v>41545.40347222222</v>
      </c>
      <c r="K2" s="49" t="s">
        <v>48</v>
      </c>
      <c r="L2" s="81">
        <v>0.4999999994835847</v>
      </c>
      <c r="M2" s="49" t="s">
        <v>101</v>
      </c>
      <c r="N2" s="49"/>
      <c r="O2" s="82">
        <v>0.12185752648811028</v>
      </c>
      <c r="P2" s="82">
        <v>20.790185958269966</v>
      </c>
      <c r="Q2" s="63">
        <v>0.512204845093577</v>
      </c>
      <c r="R2" s="56" t="s">
        <v>100</v>
      </c>
      <c r="S2" s="56">
        <v>1</v>
      </c>
      <c r="T2" s="56">
        <v>0</v>
      </c>
      <c r="U2" s="56">
        <v>0</v>
      </c>
      <c r="V2" s="56">
        <v>0</v>
      </c>
      <c r="W2" s="56">
        <v>0</v>
      </c>
      <c r="X2" s="56" t="s">
        <v>71</v>
      </c>
      <c r="Y2" s="72">
        <v>21.326762374313976</v>
      </c>
      <c r="Z2" s="56">
        <v>112</v>
      </c>
      <c r="AA2" s="56">
        <v>155</v>
      </c>
      <c r="AB2" s="56">
        <v>8</v>
      </c>
      <c r="AC2" s="68">
        <v>53.583333290505472</v>
      </c>
      <c r="AD2" s="57">
        <v>0.6080965614212015</v>
      </c>
      <c r="AE2" s="57">
        <v>0.42304551952720582</v>
      </c>
      <c r="AF2" s="57"/>
      <c r="AG2" s="60"/>
      <c r="AH2" s="60"/>
      <c r="AI2" s="57"/>
      <c r="AJ2" s="57"/>
      <c r="AK2" s="57"/>
      <c r="AL2" s="56"/>
      <c r="AM2" s="56"/>
      <c r="AN2" s="57">
        <f>L8</f>
        <v>7.8333333271054713</v>
      </c>
      <c r="AO2" s="57"/>
      <c r="AP2" s="57">
        <f>P8</f>
        <v>19.849787657939629</v>
      </c>
      <c r="AQ2" s="58" t="str">
        <f>B8</f>
        <v>8_47, 40957</v>
      </c>
      <c r="AR2" s="57">
        <v>0.38896700000000295</v>
      </c>
      <c r="AS2" s="57">
        <f>L8</f>
        <v>7.8333333271054713</v>
      </c>
      <c r="AT2" s="57">
        <v>25.413529220619107</v>
      </c>
      <c r="AU2" s="61">
        <f>((20.95-AP2)/100)*AT2/(AS2*3600)/AR2</f>
        <v>2.5490574740607732E-5</v>
      </c>
      <c r="AV2" s="57">
        <f t="shared" ref="AV2:AV8" si="0">AU2*$AQ$16</f>
        <v>1.0249716986989823</v>
      </c>
      <c r="AW2" s="57">
        <f>Q8</f>
        <v>0.38430876438512757</v>
      </c>
    </row>
    <row r="3" spans="1:49" ht="15.75" thickBot="1" x14ac:dyDescent="0.3">
      <c r="A3" s="47">
        <v>491</v>
      </c>
      <c r="B3" s="66" t="s">
        <v>100</v>
      </c>
      <c r="C3" s="66">
        <v>8</v>
      </c>
      <c r="D3" s="66">
        <v>1</v>
      </c>
      <c r="E3" s="66" t="s">
        <v>71</v>
      </c>
      <c r="F3" s="83">
        <v>67</v>
      </c>
      <c r="G3" s="83">
        <v>112</v>
      </c>
      <c r="H3" s="66">
        <v>155</v>
      </c>
      <c r="I3" s="84">
        <v>41545.382638888892</v>
      </c>
      <c r="J3" s="84">
        <v>41545.40347222222</v>
      </c>
      <c r="K3" s="66" t="s">
        <v>48</v>
      </c>
      <c r="L3" s="45">
        <v>0.4999999994835847</v>
      </c>
      <c r="M3" s="66" t="s">
        <v>101</v>
      </c>
      <c r="N3" s="66"/>
      <c r="O3" s="82">
        <v>0.15701170783777754</v>
      </c>
      <c r="P3" s="82">
        <v>20.783787420137234</v>
      </c>
      <c r="Q3" s="63">
        <v>0.70398827774882589</v>
      </c>
      <c r="R3" s="66" t="s">
        <v>72</v>
      </c>
      <c r="S3" s="56">
        <v>2</v>
      </c>
      <c r="T3" s="56">
        <v>0</v>
      </c>
      <c r="U3" s="56">
        <v>0</v>
      </c>
      <c r="V3" s="56">
        <v>0</v>
      </c>
      <c r="W3" s="56">
        <v>0</v>
      </c>
      <c r="X3" s="56" t="s">
        <v>71</v>
      </c>
      <c r="Y3" s="72">
        <v>12.764226435970008</v>
      </c>
      <c r="Z3" s="56">
        <v>140</v>
      </c>
      <c r="AA3" s="56">
        <v>130</v>
      </c>
      <c r="AB3" s="56">
        <v>13</v>
      </c>
      <c r="AC3" s="68">
        <v>49.549999960348359</v>
      </c>
      <c r="AD3" s="57">
        <v>0.27852264692127537</v>
      </c>
      <c r="AE3" s="57">
        <v>0.39118589026396655</v>
      </c>
      <c r="AF3" s="57"/>
      <c r="AG3" s="60"/>
      <c r="AH3" s="60"/>
      <c r="AI3" s="57"/>
      <c r="AJ3" s="57"/>
      <c r="AK3" s="57"/>
      <c r="AL3" s="56"/>
      <c r="AM3" s="56"/>
      <c r="AN3" s="57">
        <f>L16</f>
        <v>7.8333333271054713</v>
      </c>
      <c r="AO3" s="57"/>
      <c r="AP3" s="57">
        <f>P16</f>
        <v>19.368854341211453</v>
      </c>
      <c r="AQ3" s="58" t="str">
        <f>B16</f>
        <v>13_40</v>
      </c>
      <c r="AR3" s="57">
        <v>0.39161700000000055</v>
      </c>
      <c r="AS3" s="57">
        <f>L16</f>
        <v>7.8333333271054713</v>
      </c>
      <c r="AT3" s="57">
        <v>25.173464704490083</v>
      </c>
      <c r="AU3" s="61">
        <f>((20.95-AP3)/100)*AT3/(AS3*3600)/AR3</f>
        <v>3.6041613810997434E-5</v>
      </c>
      <c r="AV3" s="57">
        <f t="shared" si="0"/>
        <v>1.4492271950565678</v>
      </c>
      <c r="AW3" s="57">
        <f>Q16</f>
        <v>0.47098188287508913</v>
      </c>
    </row>
    <row r="4" spans="1:49" ht="15.75" thickBot="1" x14ac:dyDescent="0.3">
      <c r="A4" s="47">
        <v>493</v>
      </c>
      <c r="B4" s="66" t="s">
        <v>100</v>
      </c>
      <c r="C4" s="66">
        <v>8</v>
      </c>
      <c r="D4" s="66">
        <v>1</v>
      </c>
      <c r="E4" s="66" t="s">
        <v>71</v>
      </c>
      <c r="F4" s="83">
        <v>67</v>
      </c>
      <c r="G4" s="83">
        <v>112</v>
      </c>
      <c r="H4" s="66">
        <v>155</v>
      </c>
      <c r="I4" s="84">
        <v>41545.382638888892</v>
      </c>
      <c r="J4" s="84">
        <v>41547.638888888891</v>
      </c>
      <c r="K4" s="66" t="s">
        <v>48</v>
      </c>
      <c r="L4" s="45">
        <v>54.149999956645075</v>
      </c>
      <c r="M4" s="66" t="s">
        <v>101</v>
      </c>
      <c r="N4" s="66"/>
      <c r="O4" s="82">
        <v>5.1595338589772481</v>
      </c>
      <c r="P4" s="82">
        <v>11.752772861957965</v>
      </c>
      <c r="Q4" s="63">
        <v>0.42304551952720582</v>
      </c>
      <c r="R4" s="66">
        <v>12634</v>
      </c>
      <c r="S4" s="56">
        <v>1</v>
      </c>
      <c r="T4" s="56">
        <v>0</v>
      </c>
      <c r="U4" s="56">
        <v>0</v>
      </c>
      <c r="V4" s="56">
        <v>0</v>
      </c>
      <c r="W4" s="56">
        <v>0</v>
      </c>
      <c r="X4" s="56" t="s">
        <v>71</v>
      </c>
      <c r="Y4" s="72">
        <v>42.971834634811742</v>
      </c>
      <c r="Z4" s="56">
        <v>125</v>
      </c>
      <c r="AA4" s="56">
        <v>125</v>
      </c>
      <c r="AB4" s="56">
        <v>4</v>
      </c>
      <c r="AC4" s="68">
        <v>47.2499999622</v>
      </c>
      <c r="AD4" s="57">
        <v>0.56017404890388212</v>
      </c>
      <c r="AE4" s="57">
        <v>0.40085617048403233</v>
      </c>
      <c r="AF4" s="57"/>
      <c r="AG4" s="60"/>
      <c r="AH4" s="60"/>
      <c r="AI4" s="57"/>
      <c r="AJ4" s="57"/>
      <c r="AK4" s="57"/>
      <c r="AL4" s="56"/>
      <c r="AM4" s="56"/>
      <c r="AN4" s="57">
        <f>L22</f>
        <v>7.8333333271054713</v>
      </c>
      <c r="AO4" s="57"/>
      <c r="AP4" s="57">
        <f>P22</f>
        <v>17.750244027855501</v>
      </c>
      <c r="AQ4" s="58">
        <f>B22</f>
        <v>12634</v>
      </c>
      <c r="AR4" s="57">
        <v>0.37094699999999226</v>
      </c>
      <c r="AS4" s="57">
        <f>L22</f>
        <v>7.8333333271054713</v>
      </c>
      <c r="AT4" s="57">
        <v>15.869367930296558</v>
      </c>
      <c r="AU4" s="61">
        <f>((20.95-AP4)/100)*AT4/(AS4*3600)/AR4</f>
        <v>4.854175976459177E-5</v>
      </c>
      <c r="AV4" s="57">
        <f t="shared" si="0"/>
        <v>1.9518559495047831</v>
      </c>
      <c r="AW4" s="57">
        <f>Q22</f>
        <v>0.31597449408365519</v>
      </c>
    </row>
    <row r="5" spans="1:49" ht="15.75" thickBot="1" x14ac:dyDescent="0.3">
      <c r="A5" s="47"/>
      <c r="B5" s="66" t="s">
        <v>100</v>
      </c>
      <c r="C5" s="66">
        <v>8</v>
      </c>
      <c r="D5" s="66">
        <v>1</v>
      </c>
      <c r="E5" s="66" t="s">
        <v>71</v>
      </c>
      <c r="F5" s="83">
        <v>67</v>
      </c>
      <c r="G5" s="83">
        <v>112</v>
      </c>
      <c r="H5" s="66">
        <v>155</v>
      </c>
      <c r="I5" s="84">
        <v>41545.382638888892</v>
      </c>
      <c r="J5" s="84">
        <v>41547.638888888891</v>
      </c>
      <c r="K5" s="66" t="s">
        <v>48</v>
      </c>
      <c r="L5" s="45">
        <v>54.149999956645075</v>
      </c>
      <c r="M5" s="66" t="s">
        <v>101</v>
      </c>
      <c r="N5" s="66"/>
      <c r="O5" s="82" t="s">
        <v>160</v>
      </c>
      <c r="P5" s="82" t="s">
        <v>160</v>
      </c>
      <c r="Q5" s="63" t="s">
        <v>160</v>
      </c>
      <c r="R5" s="66">
        <v>12157</v>
      </c>
      <c r="S5" s="56">
        <v>1</v>
      </c>
      <c r="T5" s="56">
        <v>0</v>
      </c>
      <c r="U5" s="56">
        <v>0</v>
      </c>
      <c r="V5" s="56">
        <v>0</v>
      </c>
      <c r="W5" s="56">
        <v>0</v>
      </c>
      <c r="X5" s="56" t="s">
        <v>71</v>
      </c>
      <c r="Y5" s="72">
        <v>32.276622459036375</v>
      </c>
      <c r="Z5" s="56">
        <v>135</v>
      </c>
      <c r="AA5" s="56">
        <v>131.9</v>
      </c>
      <c r="AB5" s="56">
        <v>6</v>
      </c>
      <c r="AC5" s="68">
        <v>47.999999961599997</v>
      </c>
      <c r="AD5" s="57"/>
      <c r="AE5" s="57">
        <v>0.36944047187679663</v>
      </c>
      <c r="AF5" s="57"/>
      <c r="AG5" s="60"/>
      <c r="AH5" s="60"/>
      <c r="AI5" s="57"/>
      <c r="AJ5" s="57"/>
      <c r="AK5" s="57"/>
      <c r="AL5" s="57">
        <f>Q26</f>
        <v>0.34071855177856247</v>
      </c>
      <c r="AM5" s="57">
        <f>L26</f>
        <v>4.9499999961098489</v>
      </c>
      <c r="AN5" s="57">
        <f>L27</f>
        <v>7.8333333271054713</v>
      </c>
      <c r="AO5" s="57">
        <f>P26</f>
        <v>20.087204163715299</v>
      </c>
      <c r="AP5" s="57">
        <f>P27</f>
        <v>19.36978101104177</v>
      </c>
      <c r="AQ5" s="58">
        <f>B27</f>
        <v>12157</v>
      </c>
      <c r="AR5" s="57">
        <f>0.378260999999979/2</f>
        <v>0.18913049999998949</v>
      </c>
      <c r="AS5" s="57">
        <f>L27</f>
        <v>7.8333333271054713</v>
      </c>
      <c r="AT5" s="57">
        <v>21.868207110876643</v>
      </c>
      <c r="AU5" s="61">
        <f>((AO5-AP5)/100)*AT5/(AS5*3600)/AR5</f>
        <v>2.9415611959022717E-5</v>
      </c>
      <c r="AV5" s="57">
        <f t="shared" si="0"/>
        <v>1.1827967813483202</v>
      </c>
      <c r="AW5" s="57">
        <f>Q27</f>
        <v>0.30343776867326905</v>
      </c>
    </row>
    <row r="6" spans="1:49" ht="15.75" thickBot="1" x14ac:dyDescent="0.3">
      <c r="A6" s="47">
        <v>343</v>
      </c>
      <c r="B6" s="66" t="s">
        <v>100</v>
      </c>
      <c r="C6" s="66">
        <v>8</v>
      </c>
      <c r="D6" s="66">
        <v>1</v>
      </c>
      <c r="E6" s="66" t="s">
        <v>71</v>
      </c>
      <c r="F6" s="83">
        <v>67</v>
      </c>
      <c r="G6" s="83">
        <v>112</v>
      </c>
      <c r="H6" s="66">
        <v>155</v>
      </c>
      <c r="I6" s="84">
        <v>41545.40625</v>
      </c>
      <c r="J6" s="84">
        <v>41547.638888888891</v>
      </c>
      <c r="K6" s="66" t="s">
        <v>102</v>
      </c>
      <c r="L6" s="45">
        <v>53.583333290505472</v>
      </c>
      <c r="M6" s="66" t="s">
        <v>101</v>
      </c>
      <c r="N6" s="66"/>
      <c r="O6" s="82" t="s">
        <v>160</v>
      </c>
      <c r="P6" s="82" t="e">
        <v>#REF!</v>
      </c>
      <c r="Q6" s="63" t="s">
        <v>160</v>
      </c>
      <c r="R6" s="66">
        <v>5937</v>
      </c>
      <c r="S6" s="56">
        <v>3</v>
      </c>
      <c r="T6" s="56">
        <v>1</v>
      </c>
      <c r="U6" s="56">
        <v>0</v>
      </c>
      <c r="V6" s="56">
        <v>0</v>
      </c>
      <c r="W6" s="56">
        <v>0</v>
      </c>
      <c r="X6" s="56" t="s">
        <v>68</v>
      </c>
      <c r="Y6" s="72">
        <v>22.822818839377792</v>
      </c>
      <c r="Z6" s="56">
        <v>140</v>
      </c>
      <c r="AA6" s="56">
        <v>118.5</v>
      </c>
      <c r="AB6" s="56">
        <v>26</v>
      </c>
      <c r="AC6" s="68">
        <v>44.816666630739604</v>
      </c>
      <c r="AD6" s="57">
        <v>0.23627890694544085</v>
      </c>
      <c r="AE6" s="57">
        <v>0.38711387384732876</v>
      </c>
      <c r="AF6" s="57"/>
      <c r="AG6" s="60"/>
      <c r="AH6" s="60"/>
      <c r="AI6" s="57"/>
      <c r="AJ6" s="57"/>
      <c r="AK6" s="57"/>
      <c r="AL6" s="57">
        <f>Q35</f>
        <v>0.25208479078882712</v>
      </c>
      <c r="AM6" s="57">
        <f>L35</f>
        <v>4.9999999958835843</v>
      </c>
      <c r="AN6" s="57">
        <f>L36</f>
        <v>7.8333333271054713</v>
      </c>
      <c r="AO6" s="57">
        <f>P35</f>
        <v>20.001662334658292</v>
      </c>
      <c r="AP6" s="57">
        <f>P36</f>
        <v>19.747036534546663</v>
      </c>
      <c r="AQ6" s="58">
        <f>B36</f>
        <v>5937</v>
      </c>
      <c r="AR6" s="57">
        <f>0.402375999999981/2</f>
        <v>0.20118799999999051</v>
      </c>
      <c r="AS6" s="57">
        <f>L36</f>
        <v>7.8333333271054713</v>
      </c>
      <c r="AT6" s="57">
        <v>21.676820014102436</v>
      </c>
      <c r="AU6" s="61">
        <f>((AO6-AP6)/100)*AT6/(AS6*3600)/AR6</f>
        <v>9.7285204684794878E-6</v>
      </c>
      <c r="AV6" s="57">
        <f t="shared" si="0"/>
        <v>0.39118216250025228</v>
      </c>
      <c r="AW6" s="57">
        <f>Q36</f>
        <v>0.21954018155408164</v>
      </c>
    </row>
    <row r="7" spans="1:49" ht="15.75" thickBot="1" x14ac:dyDescent="0.3">
      <c r="A7" s="47">
        <v>309</v>
      </c>
      <c r="B7" s="66" t="s">
        <v>100</v>
      </c>
      <c r="C7" s="66">
        <v>8</v>
      </c>
      <c r="D7" s="66">
        <v>1</v>
      </c>
      <c r="E7" s="66" t="s">
        <v>71</v>
      </c>
      <c r="F7" s="83">
        <v>67</v>
      </c>
      <c r="G7" s="83">
        <v>112</v>
      </c>
      <c r="H7" s="66">
        <v>155</v>
      </c>
      <c r="I7" s="84">
        <v>41545.40625</v>
      </c>
      <c r="J7" s="84">
        <v>41547.638888888891</v>
      </c>
      <c r="K7" s="66" t="s">
        <v>102</v>
      </c>
      <c r="L7" s="45">
        <v>53.583333290505472</v>
      </c>
      <c r="M7" s="66" t="s">
        <v>101</v>
      </c>
      <c r="N7" s="66"/>
      <c r="O7" s="82" t="s">
        <v>160</v>
      </c>
      <c r="P7" s="82" t="e">
        <v>#REF!</v>
      </c>
      <c r="Q7" s="63" t="s">
        <v>160</v>
      </c>
      <c r="R7" s="66">
        <v>13932</v>
      </c>
      <c r="S7" s="56">
        <v>2</v>
      </c>
      <c r="T7" s="56">
        <v>1</v>
      </c>
      <c r="U7" s="56">
        <v>0</v>
      </c>
      <c r="V7" s="56">
        <v>0</v>
      </c>
      <c r="W7" s="56">
        <v>0</v>
      </c>
      <c r="X7" s="56" t="s">
        <v>68</v>
      </c>
      <c r="Y7" s="72">
        <v>16.042818263663051</v>
      </c>
      <c r="Z7" s="56">
        <v>125</v>
      </c>
      <c r="AA7" s="56">
        <v>121</v>
      </c>
      <c r="AB7" s="56">
        <v>12</v>
      </c>
      <c r="AC7" s="68">
        <v>44.31666663125602</v>
      </c>
      <c r="AD7" s="57">
        <v>0.34152502278356345</v>
      </c>
      <c r="AE7" s="57">
        <v>0.31558287984527833</v>
      </c>
      <c r="AF7" s="57"/>
      <c r="AG7" s="60"/>
      <c r="AH7" s="60"/>
      <c r="AI7" s="57"/>
      <c r="AJ7" s="57"/>
      <c r="AK7" s="57"/>
      <c r="AL7" s="56"/>
      <c r="AM7" s="56"/>
      <c r="AN7" s="57">
        <f>L43</f>
        <v>7.8333333271054713</v>
      </c>
      <c r="AO7" s="56"/>
      <c r="AP7" s="57">
        <f>P43</f>
        <v>17.80568531363333</v>
      </c>
      <c r="AQ7" s="58">
        <f>B43</f>
        <v>13932</v>
      </c>
      <c r="AR7" s="57">
        <v>0.24454199999999873</v>
      </c>
      <c r="AS7" s="57">
        <f>L43</f>
        <v>7.8333333271054713</v>
      </c>
      <c r="AT7" s="57">
        <v>16.378045349651373</v>
      </c>
      <c r="AU7" s="61">
        <f>((20.95-AP7)/100)*AT7/(AS7*3600)/AR7</f>
        <v>7.4676766670418788E-5</v>
      </c>
      <c r="AV7" s="57">
        <f t="shared" si="0"/>
        <v>3.0027401565643097</v>
      </c>
      <c r="AW7" s="57">
        <f>Q43</f>
        <v>0.32961566706825329</v>
      </c>
    </row>
    <row r="8" spans="1:49" ht="15.75" thickBot="1" x14ac:dyDescent="0.3">
      <c r="A8" s="47">
        <v>402</v>
      </c>
      <c r="B8" s="66" t="s">
        <v>100</v>
      </c>
      <c r="C8" s="66">
        <v>8</v>
      </c>
      <c r="D8" s="66">
        <v>1</v>
      </c>
      <c r="E8" s="66" t="s">
        <v>71</v>
      </c>
      <c r="F8" s="83"/>
      <c r="G8" s="83"/>
      <c r="H8" s="66"/>
      <c r="I8" s="84">
        <v>41547.647916666669</v>
      </c>
      <c r="J8" s="84">
        <v>41547.974305555559</v>
      </c>
      <c r="K8" s="66" t="s">
        <v>48</v>
      </c>
      <c r="L8" s="45">
        <v>7.8333333271054713</v>
      </c>
      <c r="M8" s="66"/>
      <c r="N8" s="66" t="s">
        <v>103</v>
      </c>
      <c r="O8" s="82">
        <v>0.46282124573848815</v>
      </c>
      <c r="P8" s="82">
        <v>19.849787657939629</v>
      </c>
      <c r="Q8" s="63">
        <v>0.38430876438512757</v>
      </c>
      <c r="R8" s="66">
        <v>2788</v>
      </c>
      <c r="S8" s="56">
        <v>2</v>
      </c>
      <c r="T8" s="56">
        <v>1</v>
      </c>
      <c r="U8" s="56">
        <v>0</v>
      </c>
      <c r="V8" s="56">
        <v>0</v>
      </c>
      <c r="W8" s="56">
        <v>0</v>
      </c>
      <c r="X8" s="56" t="s">
        <v>68</v>
      </c>
      <c r="Y8" s="72">
        <v>36.223665047715379</v>
      </c>
      <c r="Z8" s="56">
        <v>140</v>
      </c>
      <c r="AA8" s="56">
        <v>128.5</v>
      </c>
      <c r="AB8" s="56">
        <v>12</v>
      </c>
      <c r="AC8" s="68">
        <v>44.31666663125602</v>
      </c>
      <c r="AD8" s="57">
        <v>0.32987310467330638</v>
      </c>
      <c r="AE8" s="57">
        <v>0.34874805423093214</v>
      </c>
      <c r="AF8" s="57"/>
      <c r="AG8" s="60"/>
      <c r="AH8" s="60"/>
      <c r="AI8" s="57"/>
      <c r="AJ8" s="57"/>
      <c r="AK8" s="57"/>
      <c r="AL8" s="56"/>
      <c r="AM8" s="56"/>
      <c r="AN8" s="57">
        <f>L50</f>
        <v>7.8333333271054713</v>
      </c>
      <c r="AO8" s="56"/>
      <c r="AP8" s="57">
        <f>P50</f>
        <v>18.587586272686654</v>
      </c>
      <c r="AQ8" s="58">
        <f>B50</f>
        <v>2788</v>
      </c>
      <c r="AR8" s="57">
        <v>0.28429199999999272</v>
      </c>
      <c r="AS8" s="57">
        <f>L50</f>
        <v>7.8333333271054713</v>
      </c>
      <c r="AT8" s="57">
        <v>16.09707760771591</v>
      </c>
      <c r="AU8" s="61">
        <f>((20.95-AP8)/100)*AT8/(AS8*3600)/AR8</f>
        <v>4.7433945325632252E-5</v>
      </c>
      <c r="AV8" s="57">
        <f t="shared" si="0"/>
        <v>1.9073109182962584</v>
      </c>
      <c r="AW8" s="57">
        <f>Q50</f>
        <v>0.31668006604890703</v>
      </c>
    </row>
    <row r="9" spans="1:49" ht="15.75" thickBot="1" x14ac:dyDescent="0.3">
      <c r="A9" s="47">
        <v>82</v>
      </c>
      <c r="B9" s="66" t="s">
        <v>100</v>
      </c>
      <c r="C9" s="66">
        <v>8</v>
      </c>
      <c r="D9" s="66">
        <v>1</v>
      </c>
      <c r="E9" s="66" t="s">
        <v>71</v>
      </c>
      <c r="F9" s="83"/>
      <c r="G9" s="83"/>
      <c r="H9" s="66"/>
      <c r="I9" s="84">
        <v>41547.647916666669</v>
      </c>
      <c r="J9" s="84">
        <v>41547.974305555559</v>
      </c>
      <c r="K9" s="66" t="s">
        <v>102</v>
      </c>
      <c r="L9" s="45">
        <v>7.8333333271054713</v>
      </c>
      <c r="M9" s="66"/>
      <c r="N9" s="66" t="s">
        <v>103</v>
      </c>
      <c r="O9" s="82" t="s">
        <v>160</v>
      </c>
      <c r="P9" s="82" t="e">
        <v>#REF!</v>
      </c>
      <c r="Q9" s="63" t="s">
        <v>160</v>
      </c>
      <c r="R9" s="66">
        <v>3926</v>
      </c>
      <c r="S9" s="56">
        <v>4</v>
      </c>
      <c r="T9" s="56">
        <v>1</v>
      </c>
      <c r="U9" s="56">
        <v>0</v>
      </c>
      <c r="V9" s="56">
        <v>0</v>
      </c>
      <c r="W9" s="56">
        <v>0</v>
      </c>
      <c r="X9" s="56" t="s">
        <v>68</v>
      </c>
      <c r="Y9" s="72">
        <v>33.008735197259092</v>
      </c>
      <c r="Z9" s="56">
        <v>180</v>
      </c>
      <c r="AA9" s="56">
        <v>136.4</v>
      </c>
      <c r="AB9" s="56">
        <v>36</v>
      </c>
      <c r="AC9" s="68">
        <v>48.049999961548359</v>
      </c>
      <c r="AD9" s="57">
        <v>0.28698087722845589</v>
      </c>
      <c r="AE9" s="57">
        <v>0.38538015918923418</v>
      </c>
      <c r="AF9" s="57"/>
      <c r="AG9" s="60"/>
      <c r="AH9" s="60"/>
      <c r="AI9" s="57"/>
      <c r="AJ9" s="57"/>
      <c r="AK9" s="57"/>
      <c r="AL9" s="56"/>
      <c r="AM9" s="56"/>
      <c r="AN9" s="57"/>
      <c r="AO9" s="56"/>
      <c r="AP9" s="57"/>
      <c r="AQ9" s="58"/>
      <c r="AR9" s="57"/>
      <c r="AS9" s="58"/>
      <c r="AT9" s="57"/>
      <c r="AU9" s="61"/>
      <c r="AV9" s="57"/>
      <c r="AW9" s="56"/>
    </row>
    <row r="10" spans="1:49" ht="15.75" thickBot="1" x14ac:dyDescent="0.3">
      <c r="A10" s="62">
        <v>451</v>
      </c>
      <c r="B10" s="49" t="s">
        <v>72</v>
      </c>
      <c r="C10" s="49">
        <v>13</v>
      </c>
      <c r="D10" s="49">
        <v>2</v>
      </c>
      <c r="E10" s="49" t="s">
        <v>71</v>
      </c>
      <c r="F10" s="79">
        <v>40.1</v>
      </c>
      <c r="G10" s="79">
        <v>140</v>
      </c>
      <c r="H10" s="49">
        <v>130</v>
      </c>
      <c r="I10" s="80">
        <v>41545.581944444442</v>
      </c>
      <c r="J10" s="80">
        <v>41545.602777777778</v>
      </c>
      <c r="K10" s="49" t="s">
        <v>48</v>
      </c>
      <c r="L10" s="81">
        <v>0.49999999965820768</v>
      </c>
      <c r="M10" s="49" t="s">
        <v>101</v>
      </c>
      <c r="N10" s="49"/>
      <c r="O10" s="82">
        <v>9.1020387087706753E-2</v>
      </c>
      <c r="P10" s="82">
        <v>20.740445643139314</v>
      </c>
      <c r="Q10" s="85">
        <v>0.24347089629649521</v>
      </c>
      <c r="R10" s="66">
        <v>3753</v>
      </c>
      <c r="S10" s="56">
        <v>3</v>
      </c>
      <c r="T10" s="56">
        <v>1</v>
      </c>
      <c r="U10" s="56">
        <v>1</v>
      </c>
      <c r="V10" s="56">
        <v>1</v>
      </c>
      <c r="W10" s="56">
        <v>1</v>
      </c>
      <c r="X10" s="56" t="s">
        <v>67</v>
      </c>
      <c r="Y10" s="72">
        <v>30.494087096407146</v>
      </c>
      <c r="Z10" s="56">
        <v>200</v>
      </c>
      <c r="AA10" s="56">
        <v>125.1</v>
      </c>
      <c r="AB10" s="56">
        <v>20</v>
      </c>
      <c r="AC10" s="68">
        <v>52.999999957658204</v>
      </c>
      <c r="AD10" s="57">
        <v>0.59678838952292401</v>
      </c>
      <c r="AE10" s="57">
        <v>0.41948302296932083</v>
      </c>
      <c r="AF10" s="57"/>
      <c r="AG10" s="60"/>
      <c r="AH10" s="60"/>
      <c r="AI10" s="57"/>
      <c r="AJ10" s="57"/>
      <c r="AK10" s="57"/>
      <c r="AL10" s="56"/>
      <c r="AM10" s="56"/>
      <c r="AN10" s="57">
        <f>L63</f>
        <v>7.8333333271054713</v>
      </c>
      <c r="AO10" s="56"/>
      <c r="AP10" s="57">
        <f>P63</f>
        <v>19.076678487019006</v>
      </c>
      <c r="AQ10" s="58">
        <f>B63</f>
        <v>3753</v>
      </c>
      <c r="AR10" s="57">
        <v>0.45680699999999547</v>
      </c>
      <c r="AS10" s="57">
        <f>L63</f>
        <v>7.8333333271054713</v>
      </c>
      <c r="AT10" s="57">
        <v>24.862077607715911</v>
      </c>
      <c r="AU10" s="61">
        <f>((20.95-AP10)/100)*AT10/(AS10*3600)/AR10</f>
        <v>3.6154959553714033E-5</v>
      </c>
      <c r="AV10" s="57">
        <f>AU10*$AQ$16</f>
        <v>1.4537848081992586</v>
      </c>
      <c r="AW10" s="57">
        <f>Q63</f>
        <v>0.33209828230879396</v>
      </c>
    </row>
    <row r="11" spans="1:49" ht="15.75" thickBot="1" x14ac:dyDescent="0.3">
      <c r="A11" s="47">
        <v>452</v>
      </c>
      <c r="B11" s="66" t="s">
        <v>72</v>
      </c>
      <c r="C11" s="66">
        <v>13</v>
      </c>
      <c r="D11" s="66">
        <v>2</v>
      </c>
      <c r="E11" s="66" t="s">
        <v>71</v>
      </c>
      <c r="F11" s="83">
        <v>40.1</v>
      </c>
      <c r="G11" s="83">
        <v>140</v>
      </c>
      <c r="H11" s="66">
        <v>130</v>
      </c>
      <c r="I11" s="84">
        <v>41545.581944444442</v>
      </c>
      <c r="J11" s="84">
        <v>41545.602777777778</v>
      </c>
      <c r="K11" s="66" t="s">
        <v>48</v>
      </c>
      <c r="L11" s="45">
        <v>0.49999999965820768</v>
      </c>
      <c r="M11" s="66" t="s">
        <v>101</v>
      </c>
      <c r="N11" s="66"/>
      <c r="O11" s="82">
        <v>0.10417379394107444</v>
      </c>
      <c r="P11" s="82">
        <v>20.74534746955338</v>
      </c>
      <c r="Q11" s="63">
        <v>0.31357439754605554</v>
      </c>
      <c r="R11" s="66">
        <v>4518</v>
      </c>
      <c r="S11" s="56">
        <v>4</v>
      </c>
      <c r="T11" s="56">
        <v>1</v>
      </c>
      <c r="U11" s="56">
        <v>1</v>
      </c>
      <c r="V11" s="56">
        <v>1</v>
      </c>
      <c r="W11" s="56">
        <v>1</v>
      </c>
      <c r="X11" s="56" t="s">
        <v>67</v>
      </c>
      <c r="Y11" s="72">
        <v>36.319158013570515</v>
      </c>
      <c r="Z11" s="56">
        <v>175</v>
      </c>
      <c r="AA11" s="56">
        <v>127.2</v>
      </c>
      <c r="AB11" s="56">
        <v>29</v>
      </c>
      <c r="AC11" s="68">
        <v>49.616666627004378</v>
      </c>
      <c r="AD11" s="57">
        <v>0.25699747094758035</v>
      </c>
      <c r="AE11" s="57">
        <v>0.3659482168391105</v>
      </c>
      <c r="AF11" s="57"/>
      <c r="AG11" s="60"/>
      <c r="AH11" s="60"/>
      <c r="AI11" s="67"/>
      <c r="AJ11" s="67"/>
      <c r="AK11" s="67"/>
      <c r="AL11" s="56"/>
      <c r="AM11" s="56"/>
      <c r="AN11" s="57">
        <f>L70</f>
        <v>7.8333333271054713</v>
      </c>
      <c r="AO11" s="56"/>
      <c r="AP11" s="57">
        <f>P70</f>
        <v>19.183692196198056</v>
      </c>
      <c r="AQ11" s="58">
        <f>B70</f>
        <v>4518</v>
      </c>
      <c r="AR11" s="57">
        <v>0.57022700000000981</v>
      </c>
      <c r="AS11" s="57">
        <f>L70</f>
        <v>7.8333333271054713</v>
      </c>
      <c r="AT11" s="57">
        <v>24.225916317393274</v>
      </c>
      <c r="AU11" s="61">
        <f>((20.95-AP11)/100)*AT11/(AS11*3600)/AR11</f>
        <v>2.6610296605956743E-5</v>
      </c>
      <c r="AV11" s="57">
        <f>AU11*$AQ$16</f>
        <v>1.0699955255085385</v>
      </c>
      <c r="AW11" s="57">
        <f>Q70</f>
        <v>0.44125038127783389</v>
      </c>
    </row>
    <row r="12" spans="1:49" ht="15.75" thickBot="1" x14ac:dyDescent="0.3">
      <c r="A12" s="47">
        <v>450</v>
      </c>
      <c r="B12" s="66" t="s">
        <v>72</v>
      </c>
      <c r="C12" s="66">
        <v>13</v>
      </c>
      <c r="D12" s="66">
        <v>2</v>
      </c>
      <c r="E12" s="66" t="s">
        <v>71</v>
      </c>
      <c r="F12" s="83">
        <v>40.1</v>
      </c>
      <c r="G12" s="83">
        <v>140</v>
      </c>
      <c r="H12" s="66">
        <v>130</v>
      </c>
      <c r="I12" s="84">
        <v>41545.581944444442</v>
      </c>
      <c r="J12" s="84">
        <v>41547.668055555558</v>
      </c>
      <c r="K12" s="66" t="s">
        <v>48</v>
      </c>
      <c r="L12" s="45">
        <v>50.066666626714223</v>
      </c>
      <c r="M12" s="66" t="s">
        <v>101</v>
      </c>
      <c r="N12" s="66"/>
      <c r="O12" s="82">
        <v>4.8404044294973616</v>
      </c>
      <c r="P12" s="82">
        <v>11.630645979850428</v>
      </c>
      <c r="Q12" s="63">
        <v>0.39147642192043702</v>
      </c>
      <c r="R12" s="70">
        <v>694</v>
      </c>
      <c r="S12" s="56">
        <v>2</v>
      </c>
      <c r="T12" s="56">
        <v>1</v>
      </c>
      <c r="U12" s="56">
        <v>1</v>
      </c>
      <c r="V12" s="56">
        <v>1</v>
      </c>
      <c r="W12" s="56">
        <v>1</v>
      </c>
      <c r="X12" s="56" t="s">
        <v>67</v>
      </c>
      <c r="Y12" s="72">
        <v>43.067327600666886</v>
      </c>
      <c r="Z12" s="56">
        <v>160</v>
      </c>
      <c r="AA12" s="56">
        <v>128.19999999999999</v>
      </c>
      <c r="AB12" s="56">
        <v>17</v>
      </c>
      <c r="AC12" s="68">
        <v>48.949999960968057</v>
      </c>
      <c r="AD12" s="57">
        <v>0.49673935131072106</v>
      </c>
      <c r="AE12" s="57">
        <v>0.27628412876483294</v>
      </c>
      <c r="AF12" s="57"/>
      <c r="AG12" s="60"/>
      <c r="AH12" s="60"/>
      <c r="AI12" s="67"/>
      <c r="AJ12" s="67"/>
      <c r="AK12" s="67"/>
      <c r="AL12" s="56"/>
      <c r="AM12" s="56"/>
      <c r="AN12" s="57">
        <f>L76</f>
        <v>7.8333333271054713</v>
      </c>
      <c r="AO12" s="56"/>
      <c r="AP12" s="57">
        <f>P76</f>
        <v>19.063453019635855</v>
      </c>
      <c r="AQ12" s="58">
        <f>B76</f>
        <v>694</v>
      </c>
      <c r="AR12" s="57">
        <v>0.44255000000000422</v>
      </c>
      <c r="AS12" s="57">
        <f>L76</f>
        <v>7.8333333271054713</v>
      </c>
      <c r="AT12" s="57">
        <v>15.937464704490072</v>
      </c>
      <c r="AU12" s="61">
        <f>((20.95-AP12)/100)*AT12/(AS12*3600)/AR12</f>
        <v>2.4092141639499055E-5</v>
      </c>
      <c r="AV12" s="57">
        <f>AU12*$AQ$16</f>
        <v>0.96874094024233437</v>
      </c>
      <c r="AW12" s="57">
        <f>Q76</f>
        <v>0.30824623678200475</v>
      </c>
    </row>
    <row r="13" spans="1:49" ht="15.75" thickBot="1" x14ac:dyDescent="0.3">
      <c r="A13" s="47">
        <v>453</v>
      </c>
      <c r="B13" s="66" t="s">
        <v>72</v>
      </c>
      <c r="C13" s="66">
        <v>13</v>
      </c>
      <c r="D13" s="66">
        <v>2</v>
      </c>
      <c r="E13" s="66" t="s">
        <v>71</v>
      </c>
      <c r="F13" s="83">
        <v>40.1</v>
      </c>
      <c r="G13" s="83">
        <v>140</v>
      </c>
      <c r="H13" s="66">
        <v>130</v>
      </c>
      <c r="I13" s="84">
        <v>41545.581944444442</v>
      </c>
      <c r="J13" s="84">
        <v>41547.668055555558</v>
      </c>
      <c r="K13" s="66" t="s">
        <v>48</v>
      </c>
      <c r="L13" s="45">
        <v>50.066666626714223</v>
      </c>
      <c r="M13" s="66" t="s">
        <v>101</v>
      </c>
      <c r="N13" s="66"/>
      <c r="O13" s="82">
        <v>4.9387856943229753</v>
      </c>
      <c r="P13" s="82">
        <v>11.42551462123177</v>
      </c>
      <c r="Q13" s="63">
        <v>0.39089535860749614</v>
      </c>
      <c r="R13" s="66">
        <v>2565</v>
      </c>
      <c r="S13" s="56">
        <v>1</v>
      </c>
      <c r="T13" s="56">
        <v>1</v>
      </c>
      <c r="U13" s="56">
        <v>1</v>
      </c>
      <c r="V13" s="56">
        <v>1</v>
      </c>
      <c r="W13" s="56">
        <v>1</v>
      </c>
      <c r="X13" s="56" t="s">
        <v>67</v>
      </c>
      <c r="Y13" s="72">
        <v>34.53662265094129</v>
      </c>
      <c r="Z13" s="56">
        <v>115</v>
      </c>
      <c r="AA13" s="56">
        <v>127</v>
      </c>
      <c r="AB13" s="56">
        <v>5</v>
      </c>
      <c r="AC13" s="68">
        <v>47.499999961941789</v>
      </c>
      <c r="AD13" s="57">
        <v>0.64750701861794946</v>
      </c>
      <c r="AE13" s="57">
        <v>0.53024794888626348</v>
      </c>
      <c r="AF13" s="57"/>
      <c r="AG13" s="60"/>
      <c r="AH13" s="60"/>
      <c r="AI13" s="67"/>
      <c r="AJ13" s="67"/>
      <c r="AK13" s="67"/>
      <c r="AL13" s="57">
        <f>Q82</f>
        <v>0.24089350587296626</v>
      </c>
      <c r="AM13" s="57">
        <f>L82</f>
        <v>4.1999999967098489</v>
      </c>
      <c r="AN13" s="57">
        <f>L83</f>
        <v>7.8333333271054713</v>
      </c>
      <c r="AO13" s="57">
        <f>P82</f>
        <v>20.162737894232411</v>
      </c>
      <c r="AP13" s="57">
        <f>P83</f>
        <v>19.435468423961005</v>
      </c>
      <c r="AQ13" s="58">
        <f>B83</f>
        <v>2565</v>
      </c>
      <c r="AR13" s="57">
        <f>0.387906999999998/2</f>
        <v>0.193953499999999</v>
      </c>
      <c r="AS13" s="57">
        <f>L83</f>
        <v>7.8333333271054713</v>
      </c>
      <c r="AT13" s="57">
        <v>18.0368522721669</v>
      </c>
      <c r="AU13" s="61">
        <f>((AO13-AP13)/100)*AT13/(AS13*3600)/AR13</f>
        <v>2.3983324086164813E-5</v>
      </c>
      <c r="AV13" s="57">
        <f>AU13*$AQ$16</f>
        <v>0.96436540482878463</v>
      </c>
      <c r="AW13" s="57">
        <f>Q83</f>
        <v>0.24856096787187665</v>
      </c>
    </row>
    <row r="14" spans="1:49" ht="15.75" thickBot="1" x14ac:dyDescent="0.3">
      <c r="A14" s="47">
        <v>310</v>
      </c>
      <c r="B14" s="66" t="s">
        <v>72</v>
      </c>
      <c r="C14" s="66">
        <v>13</v>
      </c>
      <c r="D14" s="66">
        <v>2</v>
      </c>
      <c r="E14" s="66" t="s">
        <v>71</v>
      </c>
      <c r="F14" s="83">
        <v>40.1</v>
      </c>
      <c r="G14" s="83">
        <v>140</v>
      </c>
      <c r="H14" s="66">
        <v>130</v>
      </c>
      <c r="I14" s="84">
        <v>41545.603472222225</v>
      </c>
      <c r="J14" s="84">
        <v>41547.668055555558</v>
      </c>
      <c r="K14" s="66" t="s">
        <v>102</v>
      </c>
      <c r="L14" s="45">
        <v>49.549999960348359</v>
      </c>
      <c r="M14" s="66" t="s">
        <v>101</v>
      </c>
      <c r="N14" s="66"/>
      <c r="O14" s="82" t="s">
        <v>160</v>
      </c>
      <c r="P14" s="82" t="e">
        <v>#REF!</v>
      </c>
      <c r="Q14" s="63" t="s">
        <v>160</v>
      </c>
      <c r="R14" s="66">
        <v>1381</v>
      </c>
      <c r="S14" s="56">
        <v>3</v>
      </c>
      <c r="T14" s="56">
        <v>1</v>
      </c>
      <c r="U14" s="56">
        <v>0</v>
      </c>
      <c r="V14" s="56">
        <v>0</v>
      </c>
      <c r="W14" s="56">
        <v>1</v>
      </c>
      <c r="X14" s="56" t="s">
        <v>87</v>
      </c>
      <c r="Y14" s="72">
        <v>56.913807649661777</v>
      </c>
      <c r="Z14" s="56">
        <v>180</v>
      </c>
      <c r="AA14" s="56">
        <v>136</v>
      </c>
      <c r="AB14" s="56">
        <v>19</v>
      </c>
      <c r="AC14" s="68">
        <v>52.433333291518601</v>
      </c>
      <c r="AD14" s="57"/>
      <c r="AE14" s="57">
        <v>0.48699309582164796</v>
      </c>
      <c r="AF14" s="57"/>
      <c r="AG14" s="60"/>
      <c r="AH14" s="60"/>
      <c r="AI14" s="67"/>
      <c r="AJ14" s="67"/>
      <c r="AK14" s="67"/>
      <c r="AL14" s="56"/>
      <c r="AM14" s="56"/>
      <c r="AN14" s="56"/>
      <c r="AO14" s="56"/>
      <c r="AP14" s="57"/>
      <c r="AQ14" s="57"/>
      <c r="AR14" s="57"/>
      <c r="AS14" s="57"/>
      <c r="AT14" s="57"/>
      <c r="AU14" s="57"/>
      <c r="AV14" s="57"/>
      <c r="AW14" s="57"/>
    </row>
    <row r="15" spans="1:49" ht="15.75" thickBot="1" x14ac:dyDescent="0.3">
      <c r="A15" s="47">
        <v>229</v>
      </c>
      <c r="B15" s="66" t="s">
        <v>72</v>
      </c>
      <c r="C15" s="66">
        <v>13</v>
      </c>
      <c r="D15" s="66">
        <v>2</v>
      </c>
      <c r="E15" s="66" t="s">
        <v>71</v>
      </c>
      <c r="F15" s="83">
        <v>40.1</v>
      </c>
      <c r="G15" s="83">
        <v>140</v>
      </c>
      <c r="H15" s="66">
        <v>130</v>
      </c>
      <c r="I15" s="84">
        <v>41545.603472222225</v>
      </c>
      <c r="J15" s="84">
        <v>41547.668055555558</v>
      </c>
      <c r="K15" s="66" t="s">
        <v>102</v>
      </c>
      <c r="L15" s="45">
        <v>49.549999960348359</v>
      </c>
      <c r="M15" s="66" t="s">
        <v>101</v>
      </c>
      <c r="N15" s="66"/>
      <c r="O15" s="82" t="s">
        <v>160</v>
      </c>
      <c r="P15" s="82" t="e">
        <v>#REF!</v>
      </c>
      <c r="Q15" s="63" t="s">
        <v>160</v>
      </c>
      <c r="R15" s="66">
        <v>170</v>
      </c>
      <c r="S15" s="56">
        <v>1</v>
      </c>
      <c r="T15" s="56">
        <v>1</v>
      </c>
      <c r="U15" s="56">
        <v>0</v>
      </c>
      <c r="V15" s="56">
        <v>0</v>
      </c>
      <c r="W15" s="56">
        <v>1</v>
      </c>
      <c r="X15" s="56" t="s">
        <v>87</v>
      </c>
      <c r="Y15" s="72">
        <v>49.401694335724308</v>
      </c>
      <c r="Z15" s="56">
        <v>140</v>
      </c>
      <c r="AA15" s="56">
        <v>138</v>
      </c>
      <c r="AB15" s="56">
        <v>2</v>
      </c>
      <c r="AC15" s="68">
        <v>47.79999996163194</v>
      </c>
      <c r="AD15" s="57"/>
      <c r="AE15" s="57">
        <v>0.36604719291020565</v>
      </c>
      <c r="AF15" s="57"/>
      <c r="AG15" s="60"/>
      <c r="AH15" s="60"/>
      <c r="AI15" s="67"/>
      <c r="AJ15" s="67"/>
      <c r="AK15" s="6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</row>
    <row r="16" spans="1:49" ht="15.75" thickBot="1" x14ac:dyDescent="0.3">
      <c r="A16" s="47">
        <v>400</v>
      </c>
      <c r="B16" s="66" t="s">
        <v>72</v>
      </c>
      <c r="C16" s="66">
        <v>13</v>
      </c>
      <c r="D16" s="66">
        <v>2</v>
      </c>
      <c r="E16" s="66" t="s">
        <v>71</v>
      </c>
      <c r="F16" s="83">
        <v>40.1</v>
      </c>
      <c r="G16" s="83">
        <v>140</v>
      </c>
      <c r="H16" s="66"/>
      <c r="I16" s="84">
        <v>41547.676388888889</v>
      </c>
      <c r="J16" s="84">
        <v>41548.00277777778</v>
      </c>
      <c r="K16" s="66" t="s">
        <v>48</v>
      </c>
      <c r="L16" s="45">
        <v>7.8333333271054713</v>
      </c>
      <c r="M16" s="66" t="s">
        <v>101</v>
      </c>
      <c r="N16" s="66" t="s">
        <v>103</v>
      </c>
      <c r="O16" s="82">
        <v>0.78469095947600298</v>
      </c>
      <c r="P16" s="82">
        <v>19.368854341211453</v>
      </c>
      <c r="Q16" s="63">
        <v>0.47098188287508913</v>
      </c>
      <c r="R16" s="70">
        <v>4274</v>
      </c>
      <c r="S16" s="56">
        <v>1</v>
      </c>
      <c r="T16" s="56">
        <v>1</v>
      </c>
      <c r="U16" s="56">
        <v>0</v>
      </c>
      <c r="V16" s="56">
        <v>0</v>
      </c>
      <c r="W16" s="56">
        <v>1</v>
      </c>
      <c r="X16" s="56" t="s">
        <v>87</v>
      </c>
      <c r="Y16" s="72">
        <v>18.080001535239308</v>
      </c>
      <c r="Z16" s="56">
        <v>145</v>
      </c>
      <c r="AA16" s="56">
        <v>132</v>
      </c>
      <c r="AB16" s="56">
        <v>2</v>
      </c>
      <c r="AC16" s="68">
        <v>47.98333329489234</v>
      </c>
      <c r="AD16" s="57"/>
      <c r="AE16" s="57">
        <v>0.29093848616423945</v>
      </c>
      <c r="AF16" s="57"/>
      <c r="AG16" s="60"/>
      <c r="AH16" s="60"/>
      <c r="AI16" s="86"/>
      <c r="AJ16" s="67"/>
      <c r="AK16" s="67"/>
      <c r="AL16" s="56"/>
      <c r="AM16" s="57"/>
      <c r="AN16" s="87" t="s">
        <v>104</v>
      </c>
      <c r="AO16" s="87"/>
      <c r="AP16" s="87"/>
      <c r="AQ16" s="87">
        <f>((1013/10)/(8314.47*(273+30)))*10^9</f>
        <v>40209.830854309941</v>
      </c>
      <c r="AR16" s="56"/>
      <c r="AS16" s="56"/>
      <c r="AT16" s="56"/>
      <c r="AU16" s="56"/>
      <c r="AV16" s="57"/>
      <c r="AW16" s="57"/>
    </row>
    <row r="17" spans="1:49" ht="15.75" thickBot="1" x14ac:dyDescent="0.3">
      <c r="A17" s="65">
        <v>228</v>
      </c>
      <c r="B17" s="48" t="s">
        <v>72</v>
      </c>
      <c r="C17" s="48">
        <v>13</v>
      </c>
      <c r="D17" s="48">
        <v>2</v>
      </c>
      <c r="E17" s="48" t="s">
        <v>71</v>
      </c>
      <c r="F17" s="88">
        <v>40.1</v>
      </c>
      <c r="G17" s="88">
        <v>140</v>
      </c>
      <c r="H17" s="48"/>
      <c r="I17" s="89">
        <v>41547.676388888889</v>
      </c>
      <c r="J17" s="89">
        <v>41548.00277777778</v>
      </c>
      <c r="K17" s="48" t="s">
        <v>102</v>
      </c>
      <c r="L17" s="46">
        <v>7.8333333271054713</v>
      </c>
      <c r="M17" s="48" t="s">
        <v>101</v>
      </c>
      <c r="N17" s="48" t="s">
        <v>103</v>
      </c>
      <c r="O17" s="82" t="s">
        <v>160</v>
      </c>
      <c r="P17" s="82" t="e">
        <v>#REF!</v>
      </c>
      <c r="Q17" s="64" t="s">
        <v>160</v>
      </c>
      <c r="R17" s="66">
        <v>161</v>
      </c>
      <c r="S17" s="56">
        <v>1</v>
      </c>
      <c r="T17" s="56">
        <v>1</v>
      </c>
      <c r="U17" s="56">
        <v>0</v>
      </c>
      <c r="V17" s="56">
        <v>0</v>
      </c>
      <c r="W17" s="56">
        <v>1</v>
      </c>
      <c r="X17" s="56" t="s">
        <v>87</v>
      </c>
      <c r="Y17" s="72">
        <v>30.907889948446073</v>
      </c>
      <c r="Z17" s="56">
        <v>145</v>
      </c>
      <c r="AA17" s="56">
        <v>131.4</v>
      </c>
      <c r="AB17" s="56">
        <v>2</v>
      </c>
      <c r="AC17" s="68">
        <v>47.98333329489234</v>
      </c>
      <c r="AD17" s="57"/>
      <c r="AE17" s="57">
        <v>0.45001047614059358</v>
      </c>
      <c r="AF17" s="57"/>
      <c r="AG17" s="60"/>
      <c r="AH17" s="60"/>
      <c r="AI17" s="67"/>
      <c r="AJ17" s="67"/>
      <c r="AK17" s="67"/>
      <c r="AL17" s="56"/>
      <c r="AM17" s="57"/>
      <c r="AN17" s="57"/>
      <c r="AO17" s="56"/>
      <c r="AP17" s="56"/>
      <c r="AQ17" s="56"/>
      <c r="AR17" s="56"/>
      <c r="AS17" s="56"/>
      <c r="AT17" s="56"/>
      <c r="AU17" s="56"/>
      <c r="AV17" s="56"/>
      <c r="AW17" s="56"/>
    </row>
    <row r="18" spans="1:49" ht="15.75" thickBot="1" x14ac:dyDescent="0.3">
      <c r="A18" s="47">
        <v>407</v>
      </c>
      <c r="B18" s="66">
        <v>12634</v>
      </c>
      <c r="C18" s="66">
        <v>4</v>
      </c>
      <c r="D18" s="66">
        <v>1</v>
      </c>
      <c r="E18" s="66" t="s">
        <v>71</v>
      </c>
      <c r="F18" s="83">
        <v>135</v>
      </c>
      <c r="G18" s="83">
        <v>129.6</v>
      </c>
      <c r="H18" s="66">
        <v>125</v>
      </c>
      <c r="I18" s="84">
        <v>41550.447222222225</v>
      </c>
      <c r="J18" s="84">
        <v>41550.468055555553</v>
      </c>
      <c r="K18" s="66" t="s">
        <v>48</v>
      </c>
      <c r="L18" s="45">
        <v>0.4999999994835847</v>
      </c>
      <c r="M18" s="66" t="s">
        <v>101</v>
      </c>
      <c r="N18" s="66"/>
      <c r="O18" s="82">
        <v>0.25301917080100284</v>
      </c>
      <c r="P18" s="82">
        <v>20.569726813089918</v>
      </c>
      <c r="Q18" s="63">
        <v>0.56017404890388212</v>
      </c>
      <c r="R18" s="66">
        <v>928</v>
      </c>
      <c r="S18" s="56">
        <v>3</v>
      </c>
      <c r="T18" s="56">
        <v>1</v>
      </c>
      <c r="U18" s="56">
        <v>0</v>
      </c>
      <c r="V18" s="56">
        <v>1</v>
      </c>
      <c r="W18" s="56">
        <v>1</v>
      </c>
      <c r="X18" s="56" t="s">
        <v>113</v>
      </c>
      <c r="Y18" s="72">
        <v>50.388454982894068</v>
      </c>
      <c r="Z18" s="56">
        <v>175</v>
      </c>
      <c r="AA18" s="56">
        <v>144.5</v>
      </c>
      <c r="AB18" s="56">
        <v>21</v>
      </c>
      <c r="AC18" s="68">
        <v>52.016666625049453</v>
      </c>
      <c r="AD18" s="56"/>
      <c r="AE18" s="57">
        <v>0.29742110081929912</v>
      </c>
      <c r="AF18" s="57"/>
      <c r="AG18" s="60"/>
      <c r="AH18" s="60"/>
      <c r="AI18" s="57"/>
      <c r="AJ18" s="57"/>
      <c r="AK18" s="57"/>
      <c r="AL18" s="56"/>
      <c r="AM18" s="57"/>
      <c r="AN18" s="57"/>
      <c r="AO18" s="56"/>
      <c r="AP18" s="56"/>
      <c r="AQ18" s="56"/>
      <c r="AR18" s="56"/>
      <c r="AS18" s="56"/>
      <c r="AT18" s="56"/>
      <c r="AU18" s="56"/>
      <c r="AV18" s="56"/>
      <c r="AW18" s="56"/>
    </row>
    <row r="19" spans="1:49" ht="15.75" thickBot="1" x14ac:dyDescent="0.3">
      <c r="A19" s="47">
        <v>408</v>
      </c>
      <c r="B19" s="66">
        <v>12634</v>
      </c>
      <c r="C19" s="66">
        <v>4</v>
      </c>
      <c r="D19" s="66">
        <v>1</v>
      </c>
      <c r="E19" s="66" t="s">
        <v>71</v>
      </c>
      <c r="F19" s="83">
        <v>135</v>
      </c>
      <c r="G19" s="83">
        <v>129.6</v>
      </c>
      <c r="H19" s="66">
        <v>125</v>
      </c>
      <c r="I19" s="84">
        <v>41550.447222222225</v>
      </c>
      <c r="J19" s="84">
        <v>41552.415972222225</v>
      </c>
      <c r="K19" s="66" t="s">
        <v>48</v>
      </c>
      <c r="L19" s="45">
        <v>47.2499999622</v>
      </c>
      <c r="M19" s="66" t="s">
        <v>101</v>
      </c>
      <c r="N19" s="66"/>
      <c r="O19" s="82">
        <v>8.4766191139477503</v>
      </c>
      <c r="P19" s="82">
        <v>4.746240614292434</v>
      </c>
      <c r="Q19" s="63">
        <v>0.3957001812959412</v>
      </c>
      <c r="R19" s="70">
        <v>8237</v>
      </c>
      <c r="S19" s="56">
        <v>4</v>
      </c>
      <c r="T19" s="56">
        <v>1</v>
      </c>
      <c r="U19" s="56">
        <v>0</v>
      </c>
      <c r="V19" s="56">
        <v>1</v>
      </c>
      <c r="W19" s="56">
        <v>1</v>
      </c>
      <c r="X19" s="56" t="s">
        <v>113</v>
      </c>
      <c r="Y19" s="72">
        <v>27.438312189042758</v>
      </c>
      <c r="Z19" s="56">
        <v>165</v>
      </c>
      <c r="AA19" s="56">
        <v>118</v>
      </c>
      <c r="AB19" s="56">
        <v>33</v>
      </c>
      <c r="AC19" s="68">
        <v>48.849999960896717</v>
      </c>
      <c r="AD19" s="66"/>
      <c r="AE19" s="57">
        <v>0.40606652928994702</v>
      </c>
      <c r="AF19" s="57"/>
      <c r="AG19" s="60"/>
      <c r="AH19" s="60"/>
      <c r="AI19" s="57"/>
      <c r="AJ19" s="57"/>
      <c r="AK19" s="57"/>
      <c r="AL19" s="56"/>
      <c r="AM19" s="57"/>
      <c r="AN19" s="57"/>
      <c r="AO19" s="56"/>
      <c r="AP19" s="57"/>
      <c r="AQ19" s="57"/>
      <c r="AR19" s="57"/>
      <c r="AS19" s="57"/>
      <c r="AT19" s="57"/>
      <c r="AU19" s="57"/>
      <c r="AV19" s="57"/>
      <c r="AW19" s="56"/>
    </row>
    <row r="20" spans="1:49" ht="15.75" thickBot="1" x14ac:dyDescent="0.3">
      <c r="A20" s="47">
        <v>409</v>
      </c>
      <c r="B20" s="66">
        <v>12634</v>
      </c>
      <c r="C20" s="66">
        <v>4</v>
      </c>
      <c r="D20" s="66">
        <v>1</v>
      </c>
      <c r="E20" s="66" t="s">
        <v>71</v>
      </c>
      <c r="F20" s="83">
        <v>135</v>
      </c>
      <c r="G20" s="83">
        <v>129.6</v>
      </c>
      <c r="H20" s="66">
        <v>125</v>
      </c>
      <c r="I20" s="84">
        <v>41550.447222222225</v>
      </c>
      <c r="J20" s="84">
        <v>41552.415972222225</v>
      </c>
      <c r="K20" s="66" t="s">
        <v>48</v>
      </c>
      <c r="L20" s="45">
        <v>47.2499999622</v>
      </c>
      <c r="M20" s="66" t="s">
        <v>101</v>
      </c>
      <c r="N20" s="66"/>
      <c r="O20" s="82">
        <v>8.15726854624514</v>
      </c>
      <c r="P20" s="82">
        <v>5.7555681383330857</v>
      </c>
      <c r="Q20" s="90">
        <v>0.40601215967212351</v>
      </c>
      <c r="R20" s="70">
        <v>5075</v>
      </c>
      <c r="S20" s="56">
        <v>1</v>
      </c>
      <c r="T20" s="56">
        <v>1</v>
      </c>
      <c r="U20" s="56">
        <v>0</v>
      </c>
      <c r="V20" s="56">
        <v>1</v>
      </c>
      <c r="W20" s="56">
        <v>1</v>
      </c>
      <c r="X20" s="56" t="s">
        <v>113</v>
      </c>
      <c r="Y20" s="72">
        <v>17.061409899451181</v>
      </c>
      <c r="Z20" s="56">
        <v>120</v>
      </c>
      <c r="AA20" s="56">
        <v>128.5</v>
      </c>
      <c r="AB20" s="56">
        <v>7</v>
      </c>
      <c r="AC20" s="68">
        <v>48.483333294550548</v>
      </c>
      <c r="AD20" s="66"/>
      <c r="AE20" s="57">
        <v>0.34362544257392474</v>
      </c>
      <c r="AF20" s="57"/>
      <c r="AG20" s="60"/>
      <c r="AH20" s="60"/>
      <c r="AI20" s="57"/>
      <c r="AJ20" s="57"/>
      <c r="AK20" s="57"/>
      <c r="AL20" s="56"/>
      <c r="AM20" s="57"/>
      <c r="AN20" s="57"/>
      <c r="AO20" s="56"/>
      <c r="AP20" s="57"/>
      <c r="AQ20" s="57"/>
      <c r="AR20" s="57"/>
      <c r="AS20" s="57"/>
      <c r="AT20" s="57"/>
      <c r="AU20" s="57"/>
      <c r="AV20" s="57"/>
      <c r="AW20" s="56"/>
    </row>
    <row r="21" spans="1:49" ht="15.75" thickBot="1" x14ac:dyDescent="0.3">
      <c r="A21" s="47" t="s">
        <v>105</v>
      </c>
      <c r="B21" s="66">
        <v>12634</v>
      </c>
      <c r="C21" s="66">
        <v>4</v>
      </c>
      <c r="D21" s="66">
        <v>1</v>
      </c>
      <c r="E21" s="66" t="s">
        <v>71</v>
      </c>
      <c r="F21" s="83">
        <v>135</v>
      </c>
      <c r="G21" s="83">
        <v>129.6</v>
      </c>
      <c r="H21" s="66">
        <v>125</v>
      </c>
      <c r="I21" s="84">
        <v>41550.447222222225</v>
      </c>
      <c r="J21" s="84">
        <v>41552.415972222225</v>
      </c>
      <c r="K21" s="66" t="s">
        <v>102</v>
      </c>
      <c r="L21" s="45">
        <v>47.2499999622</v>
      </c>
      <c r="M21" s="66" t="s">
        <v>101</v>
      </c>
      <c r="N21" s="66"/>
      <c r="O21" s="82" t="s">
        <v>160</v>
      </c>
      <c r="P21" s="82" t="e">
        <v>#REF!</v>
      </c>
      <c r="Q21" s="63" t="s">
        <v>160</v>
      </c>
      <c r="R21" s="70">
        <v>4475</v>
      </c>
      <c r="S21" s="56">
        <v>2</v>
      </c>
      <c r="T21" s="56">
        <v>1</v>
      </c>
      <c r="U21" s="56">
        <v>0</v>
      </c>
      <c r="V21" s="56">
        <v>1</v>
      </c>
      <c r="W21" s="56">
        <v>1</v>
      </c>
      <c r="X21" s="56" t="s">
        <v>113</v>
      </c>
      <c r="Y21" s="72">
        <v>16.647607047412251</v>
      </c>
      <c r="Z21" s="56">
        <v>130</v>
      </c>
      <c r="AA21" s="56">
        <v>126.6</v>
      </c>
      <c r="AB21" s="56">
        <v>13</v>
      </c>
      <c r="AC21" s="68">
        <v>49.216666627242887</v>
      </c>
      <c r="AD21" s="67"/>
      <c r="AE21" s="57">
        <v>0.53211488186558742</v>
      </c>
      <c r="AF21" s="57"/>
      <c r="AG21" s="60"/>
      <c r="AH21" s="60"/>
      <c r="AI21" s="57"/>
      <c r="AJ21" s="57"/>
      <c r="AK21" s="57"/>
      <c r="AL21" s="56"/>
      <c r="AM21" s="57"/>
      <c r="AN21" s="57"/>
      <c r="AO21" s="56"/>
      <c r="AP21" s="57"/>
      <c r="AQ21" s="57"/>
      <c r="AR21" s="57"/>
      <c r="AS21" s="57"/>
      <c r="AT21" s="57"/>
      <c r="AU21" s="57"/>
      <c r="AV21" s="57"/>
      <c r="AW21" s="56"/>
    </row>
    <row r="22" spans="1:49" ht="15.75" thickBot="1" x14ac:dyDescent="0.3">
      <c r="A22" s="47">
        <v>247</v>
      </c>
      <c r="B22" s="66">
        <v>12634</v>
      </c>
      <c r="C22" s="66">
        <v>4</v>
      </c>
      <c r="D22" s="66">
        <v>1</v>
      </c>
      <c r="E22" s="66" t="s">
        <v>71</v>
      </c>
      <c r="F22" s="83"/>
      <c r="G22" s="83">
        <v>130</v>
      </c>
      <c r="H22" s="66"/>
      <c r="I22" s="84">
        <v>41552.425694444442</v>
      </c>
      <c r="J22" s="84">
        <v>41552.752083333333</v>
      </c>
      <c r="K22" s="66" t="s">
        <v>48</v>
      </c>
      <c r="L22" s="45">
        <v>7.8333333271054713</v>
      </c>
      <c r="M22" s="66" t="s">
        <v>101</v>
      </c>
      <c r="N22" s="66" t="s">
        <v>103</v>
      </c>
      <c r="O22" s="82">
        <v>1.0510412744895121</v>
      </c>
      <c r="P22" s="82">
        <v>17.750244027855501</v>
      </c>
      <c r="Q22" s="63">
        <v>0.31597449408365519</v>
      </c>
      <c r="R22" s="70">
        <v>5806</v>
      </c>
      <c r="S22" s="56">
        <v>3</v>
      </c>
      <c r="T22" s="56">
        <v>1</v>
      </c>
      <c r="U22" s="56">
        <v>1</v>
      </c>
      <c r="V22" s="56">
        <v>0</v>
      </c>
      <c r="W22" s="56">
        <v>1</v>
      </c>
      <c r="X22" s="56" t="s">
        <v>115</v>
      </c>
      <c r="Y22" s="72">
        <v>21.326762374313976</v>
      </c>
      <c r="Z22" s="56">
        <v>160</v>
      </c>
      <c r="AA22" s="56">
        <v>122.5</v>
      </c>
      <c r="AB22" s="56">
        <v>27</v>
      </c>
      <c r="AC22" s="68">
        <v>44.43333329768577</v>
      </c>
      <c r="AD22" s="67"/>
      <c r="AE22" s="57">
        <v>0.43636097363473758</v>
      </c>
      <c r="AF22" s="57"/>
      <c r="AG22" s="60"/>
      <c r="AH22" s="60"/>
      <c r="AI22" s="57"/>
      <c r="AJ22" s="57"/>
      <c r="AK22" s="57"/>
      <c r="AL22" s="56"/>
      <c r="AM22" s="57"/>
      <c r="AN22" s="57"/>
      <c r="AO22" s="56"/>
      <c r="AP22" s="57"/>
      <c r="AQ22" s="57"/>
      <c r="AR22" s="57"/>
      <c r="AS22" s="57"/>
      <c r="AT22" s="57"/>
      <c r="AU22" s="57"/>
      <c r="AV22" s="57"/>
      <c r="AW22" s="56"/>
    </row>
    <row r="23" spans="1:49" ht="15.75" thickBot="1" x14ac:dyDescent="0.3">
      <c r="A23" s="65">
        <v>253</v>
      </c>
      <c r="B23" s="48">
        <v>12634</v>
      </c>
      <c r="C23" s="48">
        <v>4</v>
      </c>
      <c r="D23" s="48">
        <v>1</v>
      </c>
      <c r="E23" s="48" t="s">
        <v>71</v>
      </c>
      <c r="F23" s="88"/>
      <c r="G23" s="88">
        <v>130</v>
      </c>
      <c r="H23" s="48"/>
      <c r="I23" s="89">
        <v>41552.425694444442</v>
      </c>
      <c r="J23" s="89">
        <v>41552.752083333333</v>
      </c>
      <c r="K23" s="48" t="s">
        <v>102</v>
      </c>
      <c r="L23" s="46">
        <v>7.8333333271054713</v>
      </c>
      <c r="M23" s="48" t="s">
        <v>101</v>
      </c>
      <c r="N23" s="48" t="s">
        <v>103</v>
      </c>
      <c r="O23" s="82" t="s">
        <v>160</v>
      </c>
      <c r="P23" s="82" t="e">
        <v>#REF!</v>
      </c>
      <c r="Q23" s="64" t="s">
        <v>160</v>
      </c>
      <c r="R23" s="70">
        <v>3614</v>
      </c>
      <c r="S23" s="56">
        <v>4</v>
      </c>
      <c r="T23" s="56">
        <v>1</v>
      </c>
      <c r="U23" s="56">
        <v>1</v>
      </c>
      <c r="V23" s="56">
        <v>0</v>
      </c>
      <c r="W23" s="56">
        <v>1</v>
      </c>
      <c r="X23" s="56" t="s">
        <v>115</v>
      </c>
      <c r="Y23" s="72">
        <v>39.884228738828973</v>
      </c>
      <c r="Z23" s="56">
        <v>200</v>
      </c>
      <c r="AA23" s="56">
        <v>128.4</v>
      </c>
      <c r="AB23" s="56">
        <v>34</v>
      </c>
      <c r="AC23" s="68">
        <v>47.2499999622</v>
      </c>
      <c r="AD23" s="67"/>
      <c r="AE23" s="57">
        <v>0.55584342587118329</v>
      </c>
      <c r="AF23" s="57"/>
      <c r="AG23" s="60"/>
      <c r="AH23" s="60"/>
      <c r="AI23" s="57"/>
      <c r="AJ23" s="57"/>
      <c r="AK23" s="57"/>
      <c r="AL23" s="56"/>
      <c r="AM23" s="57"/>
      <c r="AN23" s="57"/>
      <c r="AO23" s="56"/>
      <c r="AP23" s="57"/>
      <c r="AQ23" s="57"/>
      <c r="AR23" s="57"/>
      <c r="AS23" s="57"/>
      <c r="AT23" s="57"/>
      <c r="AU23" s="57"/>
      <c r="AV23" s="57"/>
      <c r="AW23" s="56"/>
    </row>
    <row r="24" spans="1:49" ht="15.75" thickBot="1" x14ac:dyDescent="0.3">
      <c r="A24" s="47">
        <v>410</v>
      </c>
      <c r="B24" s="66">
        <v>12157</v>
      </c>
      <c r="C24" s="66">
        <v>6</v>
      </c>
      <c r="D24" s="66">
        <v>1</v>
      </c>
      <c r="E24" s="66" t="s">
        <v>71</v>
      </c>
      <c r="F24" s="83">
        <v>101.4</v>
      </c>
      <c r="G24" s="83">
        <v>131.9</v>
      </c>
      <c r="H24" s="66">
        <v>135</v>
      </c>
      <c r="I24" s="84">
        <v>41550.429166666669</v>
      </c>
      <c r="J24" s="84">
        <v>41552.429166666669</v>
      </c>
      <c r="K24" s="66" t="s">
        <v>48</v>
      </c>
      <c r="L24" s="45">
        <v>47.999999961599997</v>
      </c>
      <c r="M24" s="66" t="s">
        <v>101</v>
      </c>
      <c r="N24" s="66"/>
      <c r="O24" s="82">
        <v>6.0643110658912853</v>
      </c>
      <c r="P24" s="82">
        <v>8.5928975638632181</v>
      </c>
      <c r="Q24" s="90">
        <v>0.3705137538302023</v>
      </c>
      <c r="R24" s="70">
        <v>2238</v>
      </c>
      <c r="S24" s="56">
        <v>2</v>
      </c>
      <c r="T24" s="56">
        <v>1</v>
      </c>
      <c r="U24" s="56">
        <v>1</v>
      </c>
      <c r="V24" s="56">
        <v>0</v>
      </c>
      <c r="W24" s="56">
        <v>1</v>
      </c>
      <c r="X24" s="56" t="s">
        <v>115</v>
      </c>
      <c r="Y24" s="72">
        <v>22.24986104424697</v>
      </c>
      <c r="Z24" s="56">
        <v>130</v>
      </c>
      <c r="AA24" s="56">
        <v>129.1</v>
      </c>
      <c r="AB24" s="56">
        <v>10</v>
      </c>
      <c r="AC24" s="68">
        <v>48.916666627552736</v>
      </c>
      <c r="AD24" s="66"/>
      <c r="AE24" s="57">
        <v>0.50743233534646315</v>
      </c>
      <c r="AF24" s="57"/>
      <c r="AG24" s="60"/>
      <c r="AH24" s="60"/>
      <c r="AI24" s="57"/>
      <c r="AJ24" s="57"/>
      <c r="AK24" s="57"/>
      <c r="AL24" s="56"/>
      <c r="AM24" s="57"/>
      <c r="AN24" s="57"/>
      <c r="AO24" s="56"/>
      <c r="AP24" s="57"/>
      <c r="AQ24" s="57"/>
      <c r="AR24" s="57"/>
      <c r="AS24" s="57"/>
      <c r="AT24" s="57"/>
      <c r="AU24" s="57"/>
      <c r="AV24" s="57"/>
      <c r="AW24" s="56"/>
    </row>
    <row r="25" spans="1:49" ht="15.75" thickBot="1" x14ac:dyDescent="0.3">
      <c r="A25" s="47">
        <v>412</v>
      </c>
      <c r="B25" s="66">
        <v>12157</v>
      </c>
      <c r="C25" s="66">
        <v>6</v>
      </c>
      <c r="D25" s="66">
        <v>1</v>
      </c>
      <c r="E25" s="66" t="s">
        <v>71</v>
      </c>
      <c r="F25" s="83">
        <v>101.4</v>
      </c>
      <c r="G25" s="83">
        <v>131.9</v>
      </c>
      <c r="H25" s="66">
        <v>135</v>
      </c>
      <c r="I25" s="84">
        <v>41550.429166666669</v>
      </c>
      <c r="J25" s="84">
        <v>41552.429166666669</v>
      </c>
      <c r="K25" s="66" t="s">
        <v>48</v>
      </c>
      <c r="L25" s="45">
        <v>47.999999961599997</v>
      </c>
      <c r="M25" s="66" t="s">
        <v>101</v>
      </c>
      <c r="N25" s="66"/>
      <c r="O25" s="82">
        <v>6.0460548987133258</v>
      </c>
      <c r="P25" s="82">
        <v>8.5585551376836104</v>
      </c>
      <c r="Q25" s="63">
        <v>0.3683671899233909</v>
      </c>
      <c r="R25" s="70">
        <v>2236</v>
      </c>
      <c r="S25" s="56">
        <v>2</v>
      </c>
      <c r="T25" s="56">
        <v>1</v>
      </c>
      <c r="U25" s="56">
        <v>1</v>
      </c>
      <c r="V25" s="56">
        <v>0</v>
      </c>
      <c r="W25" s="56">
        <v>1</v>
      </c>
      <c r="X25" s="56" t="s">
        <v>115</v>
      </c>
      <c r="Y25" s="72">
        <v>22.24986104424697</v>
      </c>
      <c r="Z25" s="56">
        <v>120</v>
      </c>
      <c r="AA25" s="56">
        <v>123.7</v>
      </c>
      <c r="AB25" s="56">
        <v>10</v>
      </c>
      <c r="AC25" s="68">
        <v>49.03333329415711</v>
      </c>
      <c r="AD25" s="71"/>
      <c r="AE25" s="57">
        <v>0.45930539108305729</v>
      </c>
      <c r="AF25" s="57"/>
      <c r="AG25" s="60"/>
      <c r="AH25" s="60"/>
      <c r="AI25" s="57"/>
      <c r="AJ25" s="57"/>
      <c r="AK25" s="57"/>
      <c r="AL25" s="56"/>
      <c r="AM25" s="57"/>
      <c r="AN25" s="57"/>
      <c r="AO25" s="56"/>
      <c r="AP25" s="57"/>
      <c r="AQ25" s="57"/>
      <c r="AR25" s="57"/>
      <c r="AS25" s="57"/>
      <c r="AT25" s="57"/>
      <c r="AU25" s="57"/>
      <c r="AV25" s="57"/>
      <c r="AW25" s="56"/>
    </row>
    <row r="26" spans="1:49" ht="15.75" thickBot="1" x14ac:dyDescent="0.3">
      <c r="A26" s="47">
        <v>73</v>
      </c>
      <c r="B26" s="66">
        <v>12157</v>
      </c>
      <c r="C26" s="66">
        <v>6</v>
      </c>
      <c r="D26" s="66">
        <v>1</v>
      </c>
      <c r="E26" s="66" t="s">
        <v>71</v>
      </c>
      <c r="F26" s="83"/>
      <c r="G26" s="83">
        <v>130</v>
      </c>
      <c r="H26" s="66"/>
      <c r="I26" s="84">
        <v>41552.440972222219</v>
      </c>
      <c r="J26" s="84">
        <v>41552.647222222222</v>
      </c>
      <c r="K26" s="66" t="s">
        <v>48</v>
      </c>
      <c r="L26" s="45">
        <v>4.9499999961098489</v>
      </c>
      <c r="M26" s="66" t="s">
        <v>101</v>
      </c>
      <c r="N26" s="66" t="s">
        <v>103</v>
      </c>
      <c r="O26" s="82">
        <v>0.33397054781949675</v>
      </c>
      <c r="P26" s="82">
        <v>20.087204163715299</v>
      </c>
      <c r="Q26" s="63">
        <v>0.34071855177856247</v>
      </c>
      <c r="R26" s="70">
        <v>10408</v>
      </c>
      <c r="S26" s="56">
        <v>4</v>
      </c>
      <c r="T26" s="56">
        <v>1</v>
      </c>
      <c r="U26" s="56">
        <v>0</v>
      </c>
      <c r="V26" s="56">
        <v>1</v>
      </c>
      <c r="W26" s="56">
        <v>0</v>
      </c>
      <c r="X26" s="56" t="s">
        <v>69</v>
      </c>
      <c r="Y26" s="72">
        <v>12.636902481496492</v>
      </c>
      <c r="Z26" s="56">
        <v>150</v>
      </c>
      <c r="AA26" s="56">
        <v>124.3</v>
      </c>
      <c r="AB26" s="56">
        <v>30</v>
      </c>
      <c r="AC26" s="68">
        <v>46.066666629797808</v>
      </c>
      <c r="AD26" s="71"/>
      <c r="AE26" s="57">
        <v>0.35999741510145011</v>
      </c>
      <c r="AF26" s="57"/>
      <c r="AG26" s="60"/>
      <c r="AH26" s="60"/>
      <c r="AI26" s="57"/>
      <c r="AJ26" s="57"/>
      <c r="AK26" s="57"/>
      <c r="AL26" s="56"/>
      <c r="AM26" s="57"/>
      <c r="AN26" s="57"/>
      <c r="AO26" s="56"/>
      <c r="AP26" s="57"/>
      <c r="AQ26" s="57"/>
      <c r="AR26" s="57"/>
      <c r="AS26" s="57"/>
      <c r="AT26" s="57"/>
      <c r="AU26" s="57"/>
      <c r="AV26" s="57"/>
      <c r="AW26" s="56"/>
    </row>
    <row r="27" spans="1:49" ht="15.75" thickBot="1" x14ac:dyDescent="0.3">
      <c r="A27" s="47">
        <v>250</v>
      </c>
      <c r="B27" s="66">
        <v>12157</v>
      </c>
      <c r="C27" s="66">
        <v>6</v>
      </c>
      <c r="D27" s="66">
        <v>1</v>
      </c>
      <c r="E27" s="66" t="s">
        <v>71</v>
      </c>
      <c r="F27" s="83"/>
      <c r="G27" s="83">
        <v>130</v>
      </c>
      <c r="H27" s="66"/>
      <c r="I27" s="84">
        <v>41552.440972222219</v>
      </c>
      <c r="J27" s="84">
        <v>41552.767361111109</v>
      </c>
      <c r="K27" s="66" t="s">
        <v>48</v>
      </c>
      <c r="L27" s="45">
        <v>7.8333333271054713</v>
      </c>
      <c r="M27" s="66" t="s">
        <v>101</v>
      </c>
      <c r="N27" s="66" t="s">
        <v>103</v>
      </c>
      <c r="O27" s="82">
        <v>0.55166382846129447</v>
      </c>
      <c r="P27" s="82">
        <v>19.36978101104177</v>
      </c>
      <c r="Q27" s="63">
        <v>0.30343776867326905</v>
      </c>
      <c r="R27" s="70">
        <v>2863</v>
      </c>
      <c r="S27" s="56">
        <v>3</v>
      </c>
      <c r="T27" s="56">
        <v>1</v>
      </c>
      <c r="U27" s="56">
        <v>0</v>
      </c>
      <c r="V27" s="56">
        <v>1</v>
      </c>
      <c r="W27" s="56">
        <v>0</v>
      </c>
      <c r="X27" s="56" t="s">
        <v>69</v>
      </c>
      <c r="Y27" s="72">
        <v>38.197186342054884</v>
      </c>
      <c r="Z27" s="56">
        <v>180</v>
      </c>
      <c r="AA27" s="56">
        <v>144.4</v>
      </c>
      <c r="AB27" s="56">
        <v>24</v>
      </c>
      <c r="AC27" s="68">
        <v>51.083333292389057</v>
      </c>
      <c r="AD27" s="71"/>
      <c r="AE27" s="57">
        <v>0.43082425954923154</v>
      </c>
      <c r="AF27" s="57"/>
      <c r="AG27" s="60"/>
      <c r="AH27" s="60"/>
      <c r="AI27" s="57"/>
      <c r="AJ27" s="57"/>
      <c r="AK27" s="57"/>
      <c r="AL27" s="56"/>
      <c r="AM27" s="57"/>
      <c r="AN27" s="57"/>
      <c r="AO27" s="56"/>
      <c r="AP27" s="56"/>
      <c r="AQ27" s="56"/>
      <c r="AR27" s="56"/>
      <c r="AS27" s="56"/>
      <c r="AT27" s="56"/>
      <c r="AU27" s="56"/>
      <c r="AV27" s="56"/>
      <c r="AW27" s="56"/>
    </row>
    <row r="28" spans="1:49" ht="15.75" thickBot="1" x14ac:dyDescent="0.3">
      <c r="A28" s="47">
        <v>302</v>
      </c>
      <c r="B28" s="66">
        <v>12157</v>
      </c>
      <c r="C28" s="66">
        <v>6</v>
      </c>
      <c r="D28" s="66">
        <v>1</v>
      </c>
      <c r="E28" s="66" t="s">
        <v>71</v>
      </c>
      <c r="F28" s="83"/>
      <c r="G28" s="83">
        <v>130</v>
      </c>
      <c r="H28" s="66"/>
      <c r="I28" s="84">
        <v>41552.440972222219</v>
      </c>
      <c r="J28" s="84">
        <v>41552.767361111109</v>
      </c>
      <c r="K28" s="66" t="s">
        <v>102</v>
      </c>
      <c r="L28" s="45">
        <v>7.8333333271054713</v>
      </c>
      <c r="M28" s="66" t="s">
        <v>101</v>
      </c>
      <c r="N28" s="66" t="s">
        <v>103</v>
      </c>
      <c r="O28" s="82"/>
      <c r="P28" s="82" t="e">
        <v>#REF!</v>
      </c>
      <c r="Q28" s="64"/>
      <c r="R28" s="70">
        <v>1885</v>
      </c>
      <c r="S28" s="56">
        <v>2</v>
      </c>
      <c r="T28" s="56">
        <v>1</v>
      </c>
      <c r="U28" s="56">
        <v>0</v>
      </c>
      <c r="V28" s="56">
        <v>1</v>
      </c>
      <c r="W28" s="56">
        <v>0</v>
      </c>
      <c r="X28" s="56" t="s">
        <v>69</v>
      </c>
      <c r="Y28" s="72">
        <v>34.950425502980217</v>
      </c>
      <c r="Z28" s="56">
        <v>160</v>
      </c>
      <c r="AA28" s="56">
        <v>130</v>
      </c>
      <c r="AB28" s="56">
        <v>14</v>
      </c>
      <c r="AC28" s="68">
        <v>49.049999960690151</v>
      </c>
      <c r="AD28" s="66"/>
      <c r="AE28" s="57">
        <v>0.4015542645413317</v>
      </c>
      <c r="AF28" s="57"/>
      <c r="AG28" s="60"/>
      <c r="AH28" s="60"/>
      <c r="AI28" s="57"/>
      <c r="AJ28" s="56"/>
      <c r="AK28" s="57"/>
      <c r="AL28" s="56"/>
      <c r="AM28" s="57"/>
      <c r="AN28" s="56"/>
      <c r="AO28" s="56"/>
      <c r="AP28" s="56"/>
      <c r="AQ28" s="56"/>
      <c r="AR28" s="56"/>
      <c r="AS28" s="56"/>
      <c r="AT28" s="56"/>
      <c r="AU28" s="56"/>
      <c r="AV28" s="56"/>
      <c r="AW28" s="56"/>
    </row>
    <row r="29" spans="1:49" ht="15.75" thickBot="1" x14ac:dyDescent="0.3">
      <c r="A29" s="62">
        <v>454</v>
      </c>
      <c r="B29" s="49">
        <v>5937</v>
      </c>
      <c r="C29" s="49">
        <v>26</v>
      </c>
      <c r="D29" s="49">
        <v>3</v>
      </c>
      <c r="E29" s="49" t="s">
        <v>68</v>
      </c>
      <c r="F29" s="79">
        <v>71.7</v>
      </c>
      <c r="G29" s="79">
        <v>118.5</v>
      </c>
      <c r="H29" s="49">
        <v>140</v>
      </c>
      <c r="I29" s="80">
        <v>41545.545138888891</v>
      </c>
      <c r="J29" s="80">
        <v>41545.567361111112</v>
      </c>
      <c r="K29" s="49" t="s">
        <v>48</v>
      </c>
      <c r="L29" s="81">
        <v>0.53333333289890561</v>
      </c>
      <c r="M29" s="49" t="s">
        <v>101</v>
      </c>
      <c r="N29" s="49"/>
      <c r="O29" s="82">
        <v>8.5253452270871416E-2</v>
      </c>
      <c r="P29" s="82">
        <v>20.750560215420965</v>
      </c>
      <c r="Q29" s="63">
        <v>0.22690283368681766</v>
      </c>
      <c r="R29" s="70">
        <v>5148</v>
      </c>
      <c r="S29" s="56">
        <v>2</v>
      </c>
      <c r="T29" s="56">
        <v>1</v>
      </c>
      <c r="U29" s="56">
        <v>0</v>
      </c>
      <c r="V29" s="56">
        <v>1</v>
      </c>
      <c r="W29" s="56">
        <v>0</v>
      </c>
      <c r="X29" s="56" t="s">
        <v>69</v>
      </c>
      <c r="Y29" s="72">
        <v>24.764509145098913</v>
      </c>
      <c r="Z29" s="56">
        <v>75</v>
      </c>
      <c r="AA29" s="56">
        <v>135.30000000000001</v>
      </c>
      <c r="AB29" s="56">
        <v>14</v>
      </c>
      <c r="AC29" s="68">
        <v>49.099999960638506</v>
      </c>
      <c r="AD29" s="67"/>
      <c r="AE29" s="57">
        <v>0.28697593247757569</v>
      </c>
      <c r="AF29" s="57"/>
      <c r="AG29" s="60"/>
      <c r="AH29" s="60"/>
      <c r="AI29" s="57"/>
      <c r="AJ29" s="56"/>
      <c r="AK29" s="57"/>
      <c r="AL29" s="56"/>
      <c r="AM29" s="57"/>
      <c r="AN29" s="57"/>
      <c r="AO29" s="56"/>
      <c r="AP29" s="56"/>
      <c r="AQ29" s="56"/>
      <c r="AR29" s="56"/>
      <c r="AS29" s="56"/>
      <c r="AT29" s="56"/>
      <c r="AU29" s="56"/>
      <c r="AV29" s="56"/>
      <c r="AW29" s="56"/>
    </row>
    <row r="30" spans="1:49" ht="15.75" thickBot="1" x14ac:dyDescent="0.3">
      <c r="A30" s="47">
        <v>455</v>
      </c>
      <c r="B30" s="66">
        <v>5937</v>
      </c>
      <c r="C30" s="66">
        <v>26</v>
      </c>
      <c r="D30" s="66">
        <v>3</v>
      </c>
      <c r="E30" s="66" t="s">
        <v>68</v>
      </c>
      <c r="F30" s="83">
        <v>71.7</v>
      </c>
      <c r="G30" s="83">
        <v>118.5</v>
      </c>
      <c r="H30" s="66">
        <v>140</v>
      </c>
      <c r="I30" s="84">
        <v>41545.545138888891</v>
      </c>
      <c r="J30" s="84">
        <v>41545.567361111112</v>
      </c>
      <c r="K30" s="66" t="s">
        <v>48</v>
      </c>
      <c r="L30" s="45">
        <v>0.53333333289890561</v>
      </c>
      <c r="M30" s="66" t="s">
        <v>101</v>
      </c>
      <c r="N30" s="66"/>
      <c r="O30" s="82">
        <v>8.0047070102306342E-2</v>
      </c>
      <c r="P30" s="82">
        <v>20.786978391119774</v>
      </c>
      <c r="Q30" s="63">
        <v>0.24565498020406404</v>
      </c>
      <c r="R30" s="70">
        <v>5662</v>
      </c>
      <c r="S30" s="56">
        <v>3</v>
      </c>
      <c r="T30" s="56">
        <v>1</v>
      </c>
      <c r="U30" s="56">
        <v>1</v>
      </c>
      <c r="V30" s="56">
        <v>1</v>
      </c>
      <c r="W30" s="56">
        <v>0</v>
      </c>
      <c r="X30" s="56" t="s">
        <v>117</v>
      </c>
      <c r="Y30" s="72">
        <v>18.589297353133375</v>
      </c>
      <c r="Z30" s="56">
        <v>140</v>
      </c>
      <c r="AA30" s="56">
        <v>130.1</v>
      </c>
      <c r="AB30" s="56">
        <v>22</v>
      </c>
      <c r="AC30" s="68">
        <v>44.933333297518601</v>
      </c>
      <c r="AD30" s="67"/>
      <c r="AE30" s="57">
        <v>0.34175904108811095</v>
      </c>
      <c r="AF30" s="57"/>
      <c r="AG30" s="60"/>
      <c r="AH30" s="60"/>
      <c r="AI30" s="57"/>
      <c r="AJ30" s="56"/>
      <c r="AK30" s="57"/>
      <c r="AL30" s="56"/>
      <c r="AM30" s="57"/>
      <c r="AN30" s="56"/>
      <c r="AO30" s="56"/>
      <c r="AP30" s="56"/>
      <c r="AQ30" s="56"/>
      <c r="AR30" s="56"/>
      <c r="AS30" s="56"/>
      <c r="AT30" s="56"/>
      <c r="AU30" s="56"/>
      <c r="AV30" s="56"/>
      <c r="AW30" s="56"/>
    </row>
    <row r="31" spans="1:49" ht="15.75" thickBot="1" x14ac:dyDescent="0.3">
      <c r="A31" s="47">
        <v>456</v>
      </c>
      <c r="B31" s="66">
        <v>5937</v>
      </c>
      <c r="C31" s="66">
        <v>26</v>
      </c>
      <c r="D31" s="66">
        <v>3</v>
      </c>
      <c r="E31" s="66" t="s">
        <v>68</v>
      </c>
      <c r="F31" s="83">
        <v>71.7</v>
      </c>
      <c r="G31" s="83">
        <v>118.5</v>
      </c>
      <c r="H31" s="66">
        <v>140</v>
      </c>
      <c r="I31" s="84">
        <v>41545.545138888891</v>
      </c>
      <c r="J31" s="84">
        <v>41547.436805555553</v>
      </c>
      <c r="K31" s="66" t="s">
        <v>48</v>
      </c>
      <c r="L31" s="45">
        <v>45.399999963586865</v>
      </c>
      <c r="M31" s="66" t="s">
        <v>101</v>
      </c>
      <c r="N31" s="66"/>
      <c r="O31" s="82">
        <v>5.1118345934744838</v>
      </c>
      <c r="P31" s="82">
        <v>11.034410208250579</v>
      </c>
      <c r="Q31" s="63">
        <v>0.388740798277874</v>
      </c>
      <c r="R31" s="70">
        <v>3862</v>
      </c>
      <c r="S31" s="56">
        <v>4</v>
      </c>
      <c r="T31" s="56">
        <v>1</v>
      </c>
      <c r="U31" s="56">
        <v>1</v>
      </c>
      <c r="V31" s="56">
        <v>1</v>
      </c>
      <c r="W31" s="56">
        <v>0</v>
      </c>
      <c r="X31" s="56" t="s">
        <v>117</v>
      </c>
      <c r="Y31" s="72">
        <v>36.382819990807278</v>
      </c>
      <c r="Z31" s="56">
        <v>160</v>
      </c>
      <c r="AA31" s="56">
        <v>130.5</v>
      </c>
      <c r="AB31" s="56">
        <v>35</v>
      </c>
      <c r="AC31" s="68">
        <v>48.383333294653831</v>
      </c>
      <c r="AD31" s="67"/>
      <c r="AE31" s="57">
        <v>0.49244275611093802</v>
      </c>
      <c r="AF31" s="57"/>
      <c r="AG31" s="60"/>
      <c r="AH31" s="60"/>
      <c r="AI31" s="57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</row>
    <row r="32" spans="1:49" ht="15.75" thickBot="1" x14ac:dyDescent="0.3">
      <c r="A32" s="47">
        <v>457</v>
      </c>
      <c r="B32" s="66">
        <v>5937</v>
      </c>
      <c r="C32" s="66">
        <v>26</v>
      </c>
      <c r="D32" s="66">
        <v>3</v>
      </c>
      <c r="E32" s="66" t="s">
        <v>68</v>
      </c>
      <c r="F32" s="83">
        <v>71.7</v>
      </c>
      <c r="G32" s="83">
        <v>118.5</v>
      </c>
      <c r="H32" s="66">
        <v>140</v>
      </c>
      <c r="I32" s="84">
        <v>41545.545138888891</v>
      </c>
      <c r="J32" s="84">
        <v>41547.436805555553</v>
      </c>
      <c r="K32" s="66" t="s">
        <v>48</v>
      </c>
      <c r="L32" s="45">
        <v>45.399999963586865</v>
      </c>
      <c r="M32" s="66" t="s">
        <v>101</v>
      </c>
      <c r="N32" s="66"/>
      <c r="O32" s="82">
        <v>4.9880834973375014</v>
      </c>
      <c r="P32" s="82">
        <v>11.194693202543023</v>
      </c>
      <c r="Q32" s="63">
        <v>0.38548694941678346</v>
      </c>
      <c r="R32" s="70">
        <v>5024</v>
      </c>
      <c r="S32" s="56">
        <v>1</v>
      </c>
      <c r="T32" s="56">
        <v>1</v>
      </c>
      <c r="U32" s="56">
        <v>1</v>
      </c>
      <c r="V32" s="56">
        <v>1</v>
      </c>
      <c r="W32" s="56">
        <v>0</v>
      </c>
      <c r="X32" s="56" t="s">
        <v>117</v>
      </c>
      <c r="Y32" s="72">
        <v>18.939438227935547</v>
      </c>
      <c r="Z32" s="56">
        <v>130</v>
      </c>
      <c r="AA32" s="56">
        <v>130.5</v>
      </c>
      <c r="AB32" s="56">
        <v>3</v>
      </c>
      <c r="AC32" s="68">
        <v>48.26666662804945</v>
      </c>
      <c r="AD32" s="66"/>
      <c r="AE32" s="57">
        <v>0.47826970889075537</v>
      </c>
      <c r="AF32" s="57"/>
      <c r="AG32" s="60"/>
      <c r="AH32" s="60"/>
      <c r="AI32" s="57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</row>
    <row r="33" spans="1:49" ht="15.75" thickBot="1" x14ac:dyDescent="0.3">
      <c r="A33" s="47">
        <v>38</v>
      </c>
      <c r="B33" s="66">
        <v>5937</v>
      </c>
      <c r="C33" s="66">
        <v>26</v>
      </c>
      <c r="D33" s="66">
        <v>3</v>
      </c>
      <c r="E33" s="66" t="s">
        <v>68</v>
      </c>
      <c r="F33" s="83">
        <v>71.7</v>
      </c>
      <c r="G33" s="83">
        <v>118.5</v>
      </c>
      <c r="H33" s="66">
        <v>140</v>
      </c>
      <c r="I33" s="84">
        <v>41545.569444444445</v>
      </c>
      <c r="J33" s="84">
        <v>41547.436805555553</v>
      </c>
      <c r="K33" s="66" t="s">
        <v>102</v>
      </c>
      <c r="L33" s="45">
        <v>44.816666630739604</v>
      </c>
      <c r="M33" s="66" t="s">
        <v>101</v>
      </c>
      <c r="N33" s="66"/>
      <c r="O33" s="82" t="s">
        <v>160</v>
      </c>
      <c r="P33" s="82" t="e">
        <v>#REF!</v>
      </c>
      <c r="Q33" s="63" t="s">
        <v>160</v>
      </c>
      <c r="R33" s="70">
        <v>5021</v>
      </c>
      <c r="S33" s="56">
        <v>1</v>
      </c>
      <c r="T33" s="56">
        <v>1</v>
      </c>
      <c r="U33" s="56">
        <v>1</v>
      </c>
      <c r="V33" s="56">
        <v>1</v>
      </c>
      <c r="W33" s="56">
        <v>0</v>
      </c>
      <c r="X33" s="56" t="s">
        <v>117</v>
      </c>
      <c r="Y33" s="72">
        <v>25.36929792884812</v>
      </c>
      <c r="Z33" s="56">
        <v>160</v>
      </c>
      <c r="AA33" s="56">
        <v>123.5</v>
      </c>
      <c r="AB33" s="56">
        <v>3</v>
      </c>
      <c r="AC33" s="68">
        <v>48.383333294653831</v>
      </c>
      <c r="AD33" s="56"/>
      <c r="AE33" s="57">
        <v>0.36083537854265724</v>
      </c>
      <c r="AF33" s="57"/>
      <c r="AG33" s="60"/>
      <c r="AH33" s="60"/>
      <c r="AI33" s="57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</row>
    <row r="34" spans="1:49" ht="15.75" thickBot="1" x14ac:dyDescent="0.3">
      <c r="A34" s="47">
        <v>84</v>
      </c>
      <c r="B34" s="66">
        <v>5937</v>
      </c>
      <c r="C34" s="66">
        <v>26</v>
      </c>
      <c r="D34" s="66">
        <v>3</v>
      </c>
      <c r="E34" s="66" t="s">
        <v>68</v>
      </c>
      <c r="F34" s="83">
        <v>71.7</v>
      </c>
      <c r="G34" s="83">
        <v>118.5</v>
      </c>
      <c r="H34" s="66">
        <v>140</v>
      </c>
      <c r="I34" s="84">
        <v>41545.569444444445</v>
      </c>
      <c r="J34" s="84">
        <v>41547.436805555553</v>
      </c>
      <c r="K34" s="66" t="s">
        <v>102</v>
      </c>
      <c r="L34" s="45">
        <v>44.816666630739604</v>
      </c>
      <c r="M34" s="66" t="s">
        <v>101</v>
      </c>
      <c r="N34" s="66"/>
      <c r="O34" s="82" t="s">
        <v>160</v>
      </c>
      <c r="P34" s="82" t="e">
        <v>#REF!</v>
      </c>
      <c r="Q34" s="63" t="s">
        <v>160</v>
      </c>
      <c r="R34" s="70">
        <v>4926</v>
      </c>
      <c r="S34" s="56">
        <v>3</v>
      </c>
      <c r="T34" s="56">
        <v>1</v>
      </c>
      <c r="U34" s="56">
        <v>1</v>
      </c>
      <c r="V34" s="56">
        <v>0</v>
      </c>
      <c r="W34" s="56">
        <v>0</v>
      </c>
      <c r="X34" s="56" t="s">
        <v>86</v>
      </c>
      <c r="Y34" s="72">
        <v>27.979438995555203</v>
      </c>
      <c r="Z34" s="56">
        <v>170</v>
      </c>
      <c r="AA34" s="56">
        <v>133.1</v>
      </c>
      <c r="AB34" s="56">
        <v>23</v>
      </c>
      <c r="AC34" s="68">
        <v>51.466666625442883</v>
      </c>
      <c r="AD34" s="56"/>
      <c r="AE34" s="57">
        <v>0.41052907232528701</v>
      </c>
      <c r="AF34" s="57"/>
      <c r="AG34" s="60"/>
      <c r="AH34" s="60"/>
      <c r="AI34" s="57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</row>
    <row r="35" spans="1:49" ht="15.75" thickBot="1" x14ac:dyDescent="0.3">
      <c r="A35" s="47">
        <v>115</v>
      </c>
      <c r="B35" s="66">
        <v>5937</v>
      </c>
      <c r="C35" s="66">
        <v>26</v>
      </c>
      <c r="D35" s="66">
        <v>3</v>
      </c>
      <c r="E35" s="66" t="s">
        <v>68</v>
      </c>
      <c r="F35" s="83">
        <v>71.7</v>
      </c>
      <c r="G35" s="83">
        <v>118.5</v>
      </c>
      <c r="H35" s="66">
        <v>140</v>
      </c>
      <c r="I35" s="84">
        <v>41547.451388888891</v>
      </c>
      <c r="J35" s="84">
        <v>41547.659722222219</v>
      </c>
      <c r="K35" s="66" t="s">
        <v>48</v>
      </c>
      <c r="L35" s="45">
        <v>4.9999999958835843</v>
      </c>
      <c r="M35" s="66"/>
      <c r="N35" s="66" t="s">
        <v>103</v>
      </c>
      <c r="O35" s="82">
        <v>0.2790615019648291</v>
      </c>
      <c r="P35" s="82">
        <v>20.001662334658292</v>
      </c>
      <c r="Q35" s="63">
        <v>0.25208479078882712</v>
      </c>
      <c r="R35" s="70">
        <v>3471</v>
      </c>
      <c r="S35" s="56">
        <v>4</v>
      </c>
      <c r="T35" s="56">
        <v>1</v>
      </c>
      <c r="U35" s="56">
        <v>1</v>
      </c>
      <c r="V35" s="56">
        <v>0</v>
      </c>
      <c r="W35" s="56">
        <v>0</v>
      </c>
      <c r="X35" s="56" t="s">
        <v>86</v>
      </c>
      <c r="Y35" s="72">
        <v>39.279439955079773</v>
      </c>
      <c r="Z35" s="56">
        <v>190</v>
      </c>
      <c r="AA35" s="56">
        <v>130</v>
      </c>
      <c r="AB35" s="56">
        <v>28</v>
      </c>
      <c r="AC35" s="68">
        <v>50.649999959561491</v>
      </c>
      <c r="AD35" s="56"/>
      <c r="AE35" s="57">
        <v>0.37986578593737097</v>
      </c>
      <c r="AF35" s="57"/>
      <c r="AG35" s="60"/>
      <c r="AH35" s="60"/>
      <c r="AI35" s="57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</row>
    <row r="36" spans="1:49" ht="15.75" thickBot="1" x14ac:dyDescent="0.3">
      <c r="A36" s="47">
        <v>255</v>
      </c>
      <c r="B36" s="66">
        <v>5937</v>
      </c>
      <c r="C36" s="66">
        <v>26</v>
      </c>
      <c r="D36" s="66">
        <v>3</v>
      </c>
      <c r="E36" s="66" t="s">
        <v>68</v>
      </c>
      <c r="F36" s="83">
        <v>71.7</v>
      </c>
      <c r="G36" s="83">
        <v>118.5</v>
      </c>
      <c r="H36" s="66">
        <v>140</v>
      </c>
      <c r="I36" s="84">
        <v>41547.451388888891</v>
      </c>
      <c r="J36" s="84">
        <v>41547.777777777781</v>
      </c>
      <c r="K36" s="66" t="s">
        <v>48</v>
      </c>
      <c r="L36" s="45">
        <v>7.8333333271054713</v>
      </c>
      <c r="M36" s="66"/>
      <c r="N36" s="66" t="s">
        <v>103</v>
      </c>
      <c r="O36" s="82">
        <v>0.33496209634968949</v>
      </c>
      <c r="P36" s="82">
        <v>19.747036534546663</v>
      </c>
      <c r="Q36" s="63">
        <v>0.21954018155408164</v>
      </c>
      <c r="R36" s="70">
        <v>189</v>
      </c>
      <c r="S36" s="56">
        <v>1</v>
      </c>
      <c r="T36" s="56">
        <v>1</v>
      </c>
      <c r="U36" s="56">
        <v>1</v>
      </c>
      <c r="V36" s="56">
        <v>0</v>
      </c>
      <c r="W36" s="56">
        <v>0</v>
      </c>
      <c r="X36" s="56" t="s">
        <v>86</v>
      </c>
      <c r="Y36" s="72">
        <v>66.845076098596039</v>
      </c>
      <c r="Z36" s="56">
        <v>180</v>
      </c>
      <c r="AA36" s="56">
        <v>135</v>
      </c>
      <c r="AB36" s="56">
        <v>4</v>
      </c>
      <c r="AC36" s="68">
        <v>46.76666662924945</v>
      </c>
      <c r="AD36" s="56"/>
      <c r="AE36" s="57">
        <v>0.35947106000402507</v>
      </c>
      <c r="AF36" s="57"/>
      <c r="AG36" s="60"/>
      <c r="AH36" s="60"/>
      <c r="AI36" s="57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</row>
    <row r="37" spans="1:49" ht="15.75" thickBot="1" x14ac:dyDescent="0.3">
      <c r="A37" s="65">
        <v>1104</v>
      </c>
      <c r="B37" s="48">
        <v>5937</v>
      </c>
      <c r="C37" s="48">
        <v>26</v>
      </c>
      <c r="D37" s="48">
        <v>3</v>
      </c>
      <c r="E37" s="48" t="s">
        <v>68</v>
      </c>
      <c r="F37" s="88">
        <v>71.7</v>
      </c>
      <c r="G37" s="88">
        <v>118.5</v>
      </c>
      <c r="H37" s="48">
        <v>140</v>
      </c>
      <c r="I37" s="89">
        <v>41547.451388888891</v>
      </c>
      <c r="J37" s="89">
        <v>41547.777777777781</v>
      </c>
      <c r="K37" s="48" t="s">
        <v>102</v>
      </c>
      <c r="L37" s="46">
        <v>7.8333333271054713</v>
      </c>
      <c r="M37" s="48"/>
      <c r="N37" s="48" t="s">
        <v>103</v>
      </c>
      <c r="O37" s="82" t="s">
        <v>160</v>
      </c>
      <c r="P37" s="82" t="e">
        <v>#REF!</v>
      </c>
      <c r="Q37" s="64" t="s">
        <v>160</v>
      </c>
      <c r="R37" s="70">
        <v>1766</v>
      </c>
      <c r="S37" s="56">
        <v>2</v>
      </c>
      <c r="T37" s="56">
        <v>1</v>
      </c>
      <c r="U37" s="56">
        <v>1</v>
      </c>
      <c r="V37" s="56">
        <v>0</v>
      </c>
      <c r="W37" s="56">
        <v>0</v>
      </c>
      <c r="X37" s="56" t="s">
        <v>86</v>
      </c>
      <c r="Y37" s="72">
        <v>25.273804962992983</v>
      </c>
      <c r="Z37" s="56">
        <v>120</v>
      </c>
      <c r="AA37" s="56">
        <v>130.69999999999999</v>
      </c>
      <c r="AB37" s="56">
        <v>11</v>
      </c>
      <c r="AC37" s="68">
        <v>49.133333294053827</v>
      </c>
      <c r="AD37" s="91"/>
      <c r="AE37" s="57">
        <v>0.33234494127393699</v>
      </c>
      <c r="AF37" s="57"/>
      <c r="AG37" s="60"/>
      <c r="AH37" s="60"/>
      <c r="AI37" s="57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</row>
    <row r="38" spans="1:49" ht="15.75" thickBot="1" x14ac:dyDescent="0.3">
      <c r="A38" s="47">
        <v>435</v>
      </c>
      <c r="B38" s="66">
        <v>13932</v>
      </c>
      <c r="C38" s="66">
        <v>12</v>
      </c>
      <c r="D38" s="66">
        <v>2</v>
      </c>
      <c r="E38" s="66" t="s">
        <v>68</v>
      </c>
      <c r="F38" s="83">
        <v>50.4</v>
      </c>
      <c r="G38" s="83">
        <v>121</v>
      </c>
      <c r="H38" s="66">
        <v>125</v>
      </c>
      <c r="I38" s="84">
        <v>41550.501388888886</v>
      </c>
      <c r="J38" s="84">
        <v>41550.523611111108</v>
      </c>
      <c r="K38" s="66" t="s">
        <v>48</v>
      </c>
      <c r="L38" s="45">
        <v>0.53333333289890561</v>
      </c>
      <c r="M38" s="66" t="s">
        <v>101</v>
      </c>
      <c r="N38" s="66"/>
      <c r="O38" s="82">
        <v>0.1287614930776452</v>
      </c>
      <c r="P38" s="82">
        <v>20.690102519123769</v>
      </c>
      <c r="Q38" s="90">
        <v>0.34152502278356345</v>
      </c>
      <c r="R38" s="56"/>
      <c r="S38" s="56"/>
      <c r="T38" s="56"/>
      <c r="U38" s="56"/>
      <c r="V38" s="56"/>
      <c r="W38" s="56"/>
      <c r="X38" s="56"/>
      <c r="Y38" s="72"/>
      <c r="Z38" s="68"/>
      <c r="AA38" s="68"/>
      <c r="AB38" s="56"/>
      <c r="AC38" s="68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</row>
    <row r="39" spans="1:49" ht="15.75" thickBot="1" x14ac:dyDescent="0.3">
      <c r="A39" s="47">
        <v>436</v>
      </c>
      <c r="B39" s="66">
        <v>13932</v>
      </c>
      <c r="C39" s="66">
        <v>12</v>
      </c>
      <c r="D39" s="66">
        <v>2</v>
      </c>
      <c r="E39" s="66" t="s">
        <v>68</v>
      </c>
      <c r="F39" s="83">
        <v>50.4</v>
      </c>
      <c r="G39" s="83">
        <v>121</v>
      </c>
      <c r="H39" s="66">
        <v>125</v>
      </c>
      <c r="I39" s="84">
        <v>41550.501388888886</v>
      </c>
      <c r="J39" s="84">
        <v>41552.370833333334</v>
      </c>
      <c r="K39" s="66" t="s">
        <v>48</v>
      </c>
      <c r="L39" s="45">
        <v>44.866666630862582</v>
      </c>
      <c r="M39" s="66" t="s">
        <v>101</v>
      </c>
      <c r="N39" s="66"/>
      <c r="O39" s="82">
        <v>4.984042996761703</v>
      </c>
      <c r="P39" s="82">
        <v>9.0480723553940017</v>
      </c>
      <c r="Q39" s="63">
        <v>0.315702866774005</v>
      </c>
      <c r="R39" s="56"/>
      <c r="S39" s="56"/>
      <c r="T39" s="56"/>
      <c r="U39" s="56"/>
      <c r="V39" s="56"/>
      <c r="W39" s="56"/>
      <c r="X39" s="56"/>
      <c r="Y39" s="72"/>
      <c r="Z39" s="68"/>
      <c r="AA39" s="68"/>
      <c r="AB39" s="56"/>
      <c r="AC39" s="68"/>
      <c r="AD39" s="56"/>
      <c r="AE39" s="57"/>
      <c r="AF39" s="57"/>
      <c r="AG39" s="57"/>
      <c r="AH39" s="57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</row>
    <row r="40" spans="1:49" ht="15.75" thickBot="1" x14ac:dyDescent="0.3">
      <c r="A40" s="47">
        <v>437</v>
      </c>
      <c r="B40" s="66">
        <v>13932</v>
      </c>
      <c r="C40" s="66">
        <v>12</v>
      </c>
      <c r="D40" s="66">
        <v>2</v>
      </c>
      <c r="E40" s="66" t="s">
        <v>68</v>
      </c>
      <c r="F40" s="83">
        <v>50.4</v>
      </c>
      <c r="G40" s="83">
        <v>121</v>
      </c>
      <c r="H40" s="66">
        <v>125</v>
      </c>
      <c r="I40" s="84">
        <v>41550.501388888886</v>
      </c>
      <c r="J40" s="84">
        <v>41552.370833333334</v>
      </c>
      <c r="K40" s="66" t="s">
        <v>48</v>
      </c>
      <c r="L40" s="45">
        <v>44.866666630862582</v>
      </c>
      <c r="M40" s="66" t="s">
        <v>101</v>
      </c>
      <c r="N40" s="66"/>
      <c r="O40" s="82">
        <v>5.1359554222879549</v>
      </c>
      <c r="P40" s="82">
        <v>8.6730374541599815</v>
      </c>
      <c r="Q40" s="63">
        <v>0.31546289291655172</v>
      </c>
      <c r="R40" s="56"/>
      <c r="S40" s="56"/>
      <c r="T40" s="56"/>
      <c r="U40" s="56"/>
      <c r="V40" s="56"/>
      <c r="W40" s="56"/>
      <c r="X40" s="56"/>
      <c r="Y40" s="72"/>
      <c r="Z40" s="68"/>
      <c r="AA40" s="68"/>
      <c r="AB40" s="56"/>
      <c r="AC40" s="68"/>
      <c r="AD40" s="56"/>
      <c r="AE40" s="57"/>
      <c r="AF40" s="57"/>
      <c r="AG40" s="57"/>
      <c r="AH40" s="57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</row>
    <row r="41" spans="1:49" ht="15.75" thickBot="1" x14ac:dyDescent="0.3">
      <c r="A41" s="47">
        <v>3</v>
      </c>
      <c r="B41" s="66">
        <v>13932</v>
      </c>
      <c r="C41" s="66">
        <v>12</v>
      </c>
      <c r="D41" s="66">
        <v>2</v>
      </c>
      <c r="E41" s="66" t="s">
        <v>68</v>
      </c>
      <c r="F41" s="83">
        <v>50.4</v>
      </c>
      <c r="G41" s="83">
        <v>121</v>
      </c>
      <c r="H41" s="66">
        <v>125</v>
      </c>
      <c r="I41" s="84">
        <v>41550.524305555555</v>
      </c>
      <c r="J41" s="84">
        <v>41552.370833333334</v>
      </c>
      <c r="K41" s="66" t="s">
        <v>102</v>
      </c>
      <c r="L41" s="45">
        <v>44.31666663125602</v>
      </c>
      <c r="M41" s="66" t="s">
        <v>101</v>
      </c>
      <c r="N41" s="66"/>
      <c r="O41" s="82" t="s">
        <v>160</v>
      </c>
      <c r="P41" s="82" t="e">
        <v>#REF!</v>
      </c>
      <c r="Q41" s="63" t="s">
        <v>160</v>
      </c>
      <c r="R41" s="56"/>
      <c r="S41" s="56"/>
      <c r="T41" s="56"/>
      <c r="U41" s="56"/>
      <c r="V41" s="56"/>
      <c r="W41" s="56"/>
      <c r="X41" s="56"/>
      <c r="Y41" s="72"/>
      <c r="Z41" s="68"/>
      <c r="AA41" s="68"/>
      <c r="AB41" s="56"/>
      <c r="AC41" s="68"/>
      <c r="AD41" s="56"/>
      <c r="AE41" s="57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</row>
    <row r="42" spans="1:49" ht="15.75" thickBot="1" x14ac:dyDescent="0.3">
      <c r="A42" s="47">
        <v>308</v>
      </c>
      <c r="B42" s="66">
        <v>13932</v>
      </c>
      <c r="C42" s="66">
        <v>12</v>
      </c>
      <c r="D42" s="66">
        <v>2</v>
      </c>
      <c r="E42" s="66" t="s">
        <v>68</v>
      </c>
      <c r="F42" s="83">
        <v>50.4</v>
      </c>
      <c r="G42" s="83">
        <v>121</v>
      </c>
      <c r="H42" s="66">
        <v>125</v>
      </c>
      <c r="I42" s="84">
        <v>41550.524305555555</v>
      </c>
      <c r="J42" s="84">
        <v>41552.370833333334</v>
      </c>
      <c r="K42" s="66" t="s">
        <v>102</v>
      </c>
      <c r="L42" s="45">
        <v>44.31666663125602</v>
      </c>
      <c r="M42" s="66" t="s">
        <v>101</v>
      </c>
      <c r="N42" s="66"/>
      <c r="O42" s="82" t="s">
        <v>160</v>
      </c>
      <c r="P42" s="82" t="e">
        <v>#REF!</v>
      </c>
      <c r="Q42" s="63" t="s">
        <v>160</v>
      </c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7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</row>
    <row r="43" spans="1:49" ht="15.75" thickBot="1" x14ac:dyDescent="0.3">
      <c r="A43" s="47">
        <v>100</v>
      </c>
      <c r="B43" s="66">
        <v>13932</v>
      </c>
      <c r="C43" s="66">
        <v>12</v>
      </c>
      <c r="D43" s="66">
        <v>2</v>
      </c>
      <c r="E43" s="66" t="s">
        <v>68</v>
      </c>
      <c r="F43" s="83"/>
      <c r="G43" s="83">
        <v>130</v>
      </c>
      <c r="H43" s="66"/>
      <c r="I43" s="84">
        <v>41552.378472222219</v>
      </c>
      <c r="J43" s="84">
        <v>41552.704861111109</v>
      </c>
      <c r="K43" s="66" t="s">
        <v>48</v>
      </c>
      <c r="L43" s="45">
        <v>7.8333333271054713</v>
      </c>
      <c r="M43" s="66" t="s">
        <v>101</v>
      </c>
      <c r="N43" s="66" t="s">
        <v>103</v>
      </c>
      <c r="O43" s="82">
        <v>1.0764153828192555</v>
      </c>
      <c r="P43" s="82">
        <v>17.80568531363333</v>
      </c>
      <c r="Q43" s="63">
        <v>0.32961566706825329</v>
      </c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7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</row>
    <row r="44" spans="1:49" ht="15.75" thickBot="1" x14ac:dyDescent="0.3">
      <c r="A44" s="47">
        <v>225</v>
      </c>
      <c r="B44" s="66">
        <v>13932</v>
      </c>
      <c r="C44" s="66">
        <v>12</v>
      </c>
      <c r="D44" s="66">
        <v>2</v>
      </c>
      <c r="E44" s="66" t="s">
        <v>68</v>
      </c>
      <c r="F44" s="83"/>
      <c r="G44" s="83">
        <v>130</v>
      </c>
      <c r="H44" s="66"/>
      <c r="I44" s="84">
        <v>41552.378472222219</v>
      </c>
      <c r="J44" s="84">
        <v>41552.704861111109</v>
      </c>
      <c r="K44" s="66" t="s">
        <v>102</v>
      </c>
      <c r="L44" s="45">
        <v>7.8333333271054713</v>
      </c>
      <c r="M44" s="66" t="s">
        <v>101</v>
      </c>
      <c r="N44" s="66" t="s">
        <v>103</v>
      </c>
      <c r="O44" s="82" t="s">
        <v>160</v>
      </c>
      <c r="P44" s="82" t="e">
        <v>#REF!</v>
      </c>
      <c r="Q44" s="64" t="s">
        <v>160</v>
      </c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</row>
    <row r="45" spans="1:49" ht="15.75" thickBot="1" x14ac:dyDescent="0.3">
      <c r="A45" s="62">
        <v>438</v>
      </c>
      <c r="B45" s="49">
        <v>2788</v>
      </c>
      <c r="C45" s="49">
        <v>12</v>
      </c>
      <c r="D45" s="49">
        <v>2</v>
      </c>
      <c r="E45" s="49" t="s">
        <v>68</v>
      </c>
      <c r="F45" s="79">
        <v>113.8</v>
      </c>
      <c r="G45" s="79">
        <v>128.5</v>
      </c>
      <c r="H45" s="49">
        <v>140</v>
      </c>
      <c r="I45" s="80">
        <v>41550.506944444445</v>
      </c>
      <c r="J45" s="80">
        <v>41550.527777777781</v>
      </c>
      <c r="K45" s="49" t="s">
        <v>48</v>
      </c>
      <c r="L45" s="81">
        <v>0.49999999965820768</v>
      </c>
      <c r="M45" s="49" t="s">
        <v>101</v>
      </c>
      <c r="N45" s="49"/>
      <c r="O45" s="82">
        <v>0.11425957182964558</v>
      </c>
      <c r="P45" s="82">
        <v>20.724884430474592</v>
      </c>
      <c r="Q45" s="63">
        <v>0.32987310467330638</v>
      </c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</row>
    <row r="46" spans="1:49" ht="15.75" thickBot="1" x14ac:dyDescent="0.3">
      <c r="A46" s="47">
        <v>439</v>
      </c>
      <c r="B46" s="66">
        <v>2788</v>
      </c>
      <c r="C46" s="66">
        <v>12</v>
      </c>
      <c r="D46" s="66">
        <v>2</v>
      </c>
      <c r="E46" s="66" t="s">
        <v>68</v>
      </c>
      <c r="F46" s="83">
        <v>113.8</v>
      </c>
      <c r="G46" s="83">
        <v>128.5</v>
      </c>
      <c r="H46" s="66">
        <v>140</v>
      </c>
      <c r="I46" s="84">
        <v>41550.506944444445</v>
      </c>
      <c r="J46" s="84">
        <v>41552.353472222225</v>
      </c>
      <c r="K46" s="66" t="s">
        <v>48</v>
      </c>
      <c r="L46" s="45">
        <v>44.31666663125602</v>
      </c>
      <c r="M46" s="66" t="s">
        <v>101</v>
      </c>
      <c r="N46" s="66"/>
      <c r="O46" s="82">
        <v>5.8406708637156504</v>
      </c>
      <c r="P46" s="82">
        <v>8.4297769495665982</v>
      </c>
      <c r="Q46" s="63">
        <v>0.35211112762653929</v>
      </c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</row>
    <row r="47" spans="1:49" ht="15.75" thickBot="1" x14ac:dyDescent="0.3">
      <c r="A47" s="47">
        <v>440</v>
      </c>
      <c r="B47" s="66">
        <v>2788</v>
      </c>
      <c r="C47" s="66">
        <v>12</v>
      </c>
      <c r="D47" s="66">
        <v>2</v>
      </c>
      <c r="E47" s="66" t="s">
        <v>68</v>
      </c>
      <c r="F47" s="83">
        <v>113.8</v>
      </c>
      <c r="G47" s="83">
        <v>128.5</v>
      </c>
      <c r="H47" s="66">
        <v>140</v>
      </c>
      <c r="I47" s="84">
        <v>41550.506944444445</v>
      </c>
      <c r="J47" s="84">
        <v>41552.353472222225</v>
      </c>
      <c r="K47" s="66" t="s">
        <v>48</v>
      </c>
      <c r="L47" s="45">
        <v>44.31666663125602</v>
      </c>
      <c r="M47" s="66" t="s">
        <v>101</v>
      </c>
      <c r="N47" s="66"/>
      <c r="O47" s="82">
        <v>5.6638471958400585</v>
      </c>
      <c r="P47" s="82">
        <v>8.5750442086354326</v>
      </c>
      <c r="Q47" s="90">
        <v>0.34538498083532493</v>
      </c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</row>
    <row r="48" spans="1:49" ht="15.75" thickBot="1" x14ac:dyDescent="0.3">
      <c r="A48" s="47">
        <v>32</v>
      </c>
      <c r="B48" s="66">
        <v>2788</v>
      </c>
      <c r="C48" s="66">
        <v>12</v>
      </c>
      <c r="D48" s="66">
        <v>2</v>
      </c>
      <c r="E48" s="66" t="s">
        <v>68</v>
      </c>
      <c r="F48" s="83">
        <v>113.8</v>
      </c>
      <c r="G48" s="83">
        <v>128.5</v>
      </c>
      <c r="H48" s="66">
        <v>140</v>
      </c>
      <c r="I48" s="84">
        <v>41550.506944444445</v>
      </c>
      <c r="J48" s="84">
        <v>41552.353472222225</v>
      </c>
      <c r="K48" s="66" t="s">
        <v>102</v>
      </c>
      <c r="L48" s="45">
        <v>44.31666663125602</v>
      </c>
      <c r="M48" s="66" t="s">
        <v>101</v>
      </c>
      <c r="N48" s="66"/>
      <c r="O48" s="82" t="s">
        <v>160</v>
      </c>
      <c r="P48" s="82" t="e">
        <v>#REF!</v>
      </c>
      <c r="Q48" s="63" t="s">
        <v>160</v>
      </c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</row>
    <row r="49" spans="1:49" ht="15.75" thickBot="1" x14ac:dyDescent="0.3">
      <c r="A49" s="47">
        <v>315</v>
      </c>
      <c r="B49" s="66">
        <v>2788</v>
      </c>
      <c r="C49" s="66">
        <v>12</v>
      </c>
      <c r="D49" s="66">
        <v>2</v>
      </c>
      <c r="E49" s="66" t="s">
        <v>68</v>
      </c>
      <c r="F49" s="83">
        <v>113.8</v>
      </c>
      <c r="G49" s="83">
        <v>128.5</v>
      </c>
      <c r="H49" s="66">
        <v>140</v>
      </c>
      <c r="I49" s="84">
        <v>41550.506944444445</v>
      </c>
      <c r="J49" s="84">
        <v>41552.353472222225</v>
      </c>
      <c r="K49" s="66" t="s">
        <v>102</v>
      </c>
      <c r="L49" s="45">
        <v>44.31666663125602</v>
      </c>
      <c r="M49" s="66" t="s">
        <v>101</v>
      </c>
      <c r="N49" s="66"/>
      <c r="O49" s="82" t="s">
        <v>160</v>
      </c>
      <c r="P49" s="82" t="e">
        <v>#REF!</v>
      </c>
      <c r="Q49" s="63" t="s">
        <v>160</v>
      </c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</row>
    <row r="50" spans="1:49" ht="15.75" thickBot="1" x14ac:dyDescent="0.3">
      <c r="A50" s="47">
        <v>15</v>
      </c>
      <c r="B50" s="66">
        <v>2788</v>
      </c>
      <c r="C50" s="66">
        <v>12</v>
      </c>
      <c r="D50" s="66">
        <v>2</v>
      </c>
      <c r="E50" s="66" t="s">
        <v>68</v>
      </c>
      <c r="F50" s="83"/>
      <c r="G50" s="83">
        <v>130</v>
      </c>
      <c r="H50" s="66"/>
      <c r="I50" s="84">
        <v>41552.368055555555</v>
      </c>
      <c r="J50" s="84">
        <v>41552.694444444445</v>
      </c>
      <c r="K50" s="66" t="s">
        <v>48</v>
      </c>
      <c r="L50" s="45">
        <v>7.8333333271054713</v>
      </c>
      <c r="M50" s="66" t="s">
        <v>101</v>
      </c>
      <c r="N50" s="66" t="s">
        <v>103</v>
      </c>
      <c r="O50" s="82">
        <v>0.78812933520043493</v>
      </c>
      <c r="P50" s="82">
        <v>18.587586272686654</v>
      </c>
      <c r="Q50" s="63">
        <v>0.31668006604890703</v>
      </c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</row>
    <row r="51" spans="1:49" ht="15.75" thickBot="1" x14ac:dyDescent="0.3">
      <c r="A51" s="65">
        <v>322</v>
      </c>
      <c r="B51" s="48">
        <v>2788</v>
      </c>
      <c r="C51" s="48">
        <v>12</v>
      </c>
      <c r="D51" s="48">
        <v>2</v>
      </c>
      <c r="E51" s="48" t="s">
        <v>68</v>
      </c>
      <c r="F51" s="88"/>
      <c r="G51" s="88">
        <v>130</v>
      </c>
      <c r="H51" s="48"/>
      <c r="I51" s="89">
        <v>41552.368055555555</v>
      </c>
      <c r="J51" s="89">
        <v>41552.694444444445</v>
      </c>
      <c r="K51" s="48" t="s">
        <v>102</v>
      </c>
      <c r="L51" s="46">
        <v>7.8333333271054713</v>
      </c>
      <c r="M51" s="48" t="s">
        <v>101</v>
      </c>
      <c r="N51" s="48" t="s">
        <v>103</v>
      </c>
      <c r="O51" s="82" t="s">
        <v>160</v>
      </c>
      <c r="P51" s="82" t="e">
        <v>#REF!</v>
      </c>
      <c r="Q51" s="64" t="s">
        <v>160</v>
      </c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</row>
    <row r="52" spans="1:49" ht="15.75" thickBot="1" x14ac:dyDescent="0.3">
      <c r="A52" s="47">
        <v>467</v>
      </c>
      <c r="B52" s="66">
        <v>3926</v>
      </c>
      <c r="C52" s="66">
        <v>36</v>
      </c>
      <c r="D52" s="66">
        <v>4</v>
      </c>
      <c r="E52" s="66" t="s">
        <v>68</v>
      </c>
      <c r="F52" s="83">
        <v>103.7</v>
      </c>
      <c r="G52" s="83">
        <v>136.4</v>
      </c>
      <c r="H52" s="66">
        <v>180</v>
      </c>
      <c r="I52" s="84">
        <v>41545.46597222222</v>
      </c>
      <c r="J52" s="84">
        <v>41545.486805555556</v>
      </c>
      <c r="K52" s="66" t="s">
        <v>48</v>
      </c>
      <c r="L52" s="45">
        <v>0.49999999965820768</v>
      </c>
      <c r="M52" s="66" t="s">
        <v>101</v>
      </c>
      <c r="N52" s="66" t="s">
        <v>106</v>
      </c>
      <c r="O52" s="82">
        <v>0.11078076077063574</v>
      </c>
      <c r="P52" s="82">
        <v>20.752451692481607</v>
      </c>
      <c r="Q52" s="63">
        <v>0.35829596142728704</v>
      </c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</row>
    <row r="53" spans="1:49" ht="15.75" thickBot="1" x14ac:dyDescent="0.3">
      <c r="A53" s="47">
        <v>476</v>
      </c>
      <c r="B53" s="66">
        <v>3926</v>
      </c>
      <c r="C53" s="66">
        <v>36</v>
      </c>
      <c r="D53" s="66">
        <v>4</v>
      </c>
      <c r="E53" s="66" t="s">
        <v>68</v>
      </c>
      <c r="F53" s="83">
        <v>103.7</v>
      </c>
      <c r="G53" s="83">
        <v>136.4</v>
      </c>
      <c r="H53" s="66">
        <v>180</v>
      </c>
      <c r="I53" s="84">
        <v>41545.46597222222</v>
      </c>
      <c r="J53" s="84">
        <v>41545.486805555556</v>
      </c>
      <c r="K53" s="66" t="s">
        <v>48</v>
      </c>
      <c r="L53" s="45">
        <v>0.49999999965820768</v>
      </c>
      <c r="M53" s="66" t="s">
        <v>101</v>
      </c>
      <c r="N53" s="66"/>
      <c r="O53" s="82">
        <v>8.7007615449058856E-2</v>
      </c>
      <c r="P53" s="82">
        <v>20.73203490322361</v>
      </c>
      <c r="Q53" s="63">
        <v>0.21566579302962474</v>
      </c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</row>
    <row r="54" spans="1:49" ht="15.75" thickBot="1" x14ac:dyDescent="0.3">
      <c r="A54" s="47">
        <v>477</v>
      </c>
      <c r="B54" s="66">
        <v>3926</v>
      </c>
      <c r="C54" s="66">
        <v>36</v>
      </c>
      <c r="D54" s="66">
        <v>4</v>
      </c>
      <c r="E54" s="66" t="s">
        <v>68</v>
      </c>
      <c r="F54" s="83">
        <v>103.7</v>
      </c>
      <c r="G54" s="83">
        <v>136.4</v>
      </c>
      <c r="H54" s="66">
        <v>180</v>
      </c>
      <c r="I54" s="84">
        <v>41545.46597222222</v>
      </c>
      <c r="J54" s="84">
        <v>41547.490277777775</v>
      </c>
      <c r="K54" s="66" t="s">
        <v>48</v>
      </c>
      <c r="L54" s="45">
        <v>48.583333294447264</v>
      </c>
      <c r="M54" s="66" t="s">
        <v>101</v>
      </c>
      <c r="N54" s="66"/>
      <c r="O54" s="82">
        <v>4.404834744977137</v>
      </c>
      <c r="P54" s="82">
        <v>12.443067548971037</v>
      </c>
      <c r="Q54" s="63">
        <v>0.38994954118642156</v>
      </c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</row>
    <row r="55" spans="1:49" ht="15.75" thickBot="1" x14ac:dyDescent="0.3">
      <c r="A55" s="47">
        <v>466</v>
      </c>
      <c r="B55" s="66">
        <v>3926</v>
      </c>
      <c r="C55" s="66">
        <v>36</v>
      </c>
      <c r="D55" s="66">
        <v>4</v>
      </c>
      <c r="E55" s="66" t="s">
        <v>68</v>
      </c>
      <c r="F55" s="83">
        <v>103.7</v>
      </c>
      <c r="G55" s="83">
        <v>136.4</v>
      </c>
      <c r="H55" s="66">
        <v>180</v>
      </c>
      <c r="I55" s="84">
        <v>41545.46597222222</v>
      </c>
      <c r="J55" s="84">
        <v>41547.490277777775</v>
      </c>
      <c r="K55" s="66" t="s">
        <v>48</v>
      </c>
      <c r="L55" s="45">
        <v>48.583333294447264</v>
      </c>
      <c r="M55" s="66" t="s">
        <v>101</v>
      </c>
      <c r="N55" s="66"/>
      <c r="O55" s="82">
        <v>4.2720224752398153</v>
      </c>
      <c r="P55" s="82">
        <v>12.503975691291352</v>
      </c>
      <c r="Q55" s="63">
        <v>0.38081077719204681</v>
      </c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</row>
    <row r="56" spans="1:49" ht="15.75" thickBot="1" x14ac:dyDescent="0.3">
      <c r="A56" s="47">
        <v>26</v>
      </c>
      <c r="B56" s="66">
        <v>3926</v>
      </c>
      <c r="C56" s="66">
        <v>36</v>
      </c>
      <c r="D56" s="66">
        <v>4</v>
      </c>
      <c r="E56" s="66" t="s">
        <v>68</v>
      </c>
      <c r="F56" s="83">
        <v>103.7</v>
      </c>
      <c r="G56" s="83">
        <v>136.4</v>
      </c>
      <c r="H56" s="66">
        <v>180</v>
      </c>
      <c r="I56" s="84">
        <v>41545.488194444442</v>
      </c>
      <c r="J56" s="84">
        <v>41547.490277777775</v>
      </c>
      <c r="K56" s="66" t="s">
        <v>102</v>
      </c>
      <c r="L56" s="45">
        <v>48.049999961548359</v>
      </c>
      <c r="M56" s="66" t="s">
        <v>101</v>
      </c>
      <c r="N56" s="66"/>
      <c r="O56" s="82" t="s">
        <v>160</v>
      </c>
      <c r="P56" s="82" t="e">
        <v>#REF!</v>
      </c>
      <c r="Q56" s="63" t="s">
        <v>160</v>
      </c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</row>
    <row r="57" spans="1:49" ht="15.75" thickBot="1" x14ac:dyDescent="0.3">
      <c r="A57" s="47">
        <v>234</v>
      </c>
      <c r="B57" s="66">
        <v>3926</v>
      </c>
      <c r="C57" s="66">
        <v>36</v>
      </c>
      <c r="D57" s="66">
        <v>4</v>
      </c>
      <c r="E57" s="66" t="s">
        <v>68</v>
      </c>
      <c r="F57" s="83">
        <v>103.7</v>
      </c>
      <c r="G57" s="83">
        <v>136.4</v>
      </c>
      <c r="H57" s="66">
        <v>180</v>
      </c>
      <c r="I57" s="84">
        <v>41545.488194444442</v>
      </c>
      <c r="J57" s="84">
        <v>41547.490277777775</v>
      </c>
      <c r="K57" s="66" t="s">
        <v>102</v>
      </c>
      <c r="L57" s="45">
        <v>48.049999961548359</v>
      </c>
      <c r="M57" s="66" t="s">
        <v>101</v>
      </c>
      <c r="N57" s="66"/>
      <c r="O57" s="82" t="s">
        <v>160</v>
      </c>
      <c r="P57" s="82" t="e">
        <v>#REF!</v>
      </c>
      <c r="Q57" s="64" t="s">
        <v>160</v>
      </c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</row>
    <row r="58" spans="1:49" ht="15.75" thickBot="1" x14ac:dyDescent="0.3">
      <c r="A58" s="62">
        <v>494</v>
      </c>
      <c r="B58" s="49">
        <v>3753</v>
      </c>
      <c r="C58" s="49">
        <v>20</v>
      </c>
      <c r="D58" s="49">
        <v>3</v>
      </c>
      <c r="E58" s="49" t="s">
        <v>67</v>
      </c>
      <c r="F58" s="79">
        <v>95.8</v>
      </c>
      <c r="G58" s="79">
        <v>125.1</v>
      </c>
      <c r="H58" s="49">
        <v>200</v>
      </c>
      <c r="I58" s="80">
        <v>41545.393055555556</v>
      </c>
      <c r="J58" s="80">
        <v>41545.415277777778</v>
      </c>
      <c r="K58" s="49" t="s">
        <v>48</v>
      </c>
      <c r="L58" s="81">
        <v>0.53333333289890561</v>
      </c>
      <c r="M58" s="49" t="s">
        <v>101</v>
      </c>
      <c r="N58" s="49"/>
      <c r="O58" s="82">
        <v>0.2098626201898737</v>
      </c>
      <c r="P58" s="82">
        <v>20.649017686397812</v>
      </c>
      <c r="Q58" s="92">
        <v>0.56436080298852265</v>
      </c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</row>
    <row r="59" spans="1:49" ht="15.75" thickBot="1" x14ac:dyDescent="0.3">
      <c r="A59" s="47">
        <v>495</v>
      </c>
      <c r="B59" s="66">
        <v>3753</v>
      </c>
      <c r="C59" s="66">
        <v>20</v>
      </c>
      <c r="D59" s="66">
        <v>3</v>
      </c>
      <c r="E59" s="66" t="s">
        <v>67</v>
      </c>
      <c r="F59" s="83">
        <v>95.8</v>
      </c>
      <c r="G59" s="83">
        <v>125.1</v>
      </c>
      <c r="H59" s="66">
        <v>200</v>
      </c>
      <c r="I59" s="84">
        <v>41545.393055555556</v>
      </c>
      <c r="J59" s="84">
        <v>41545.415277777778</v>
      </c>
      <c r="K59" s="66" t="s">
        <v>48</v>
      </c>
      <c r="L59" s="45">
        <v>0.53333333289890561</v>
      </c>
      <c r="M59" s="66" t="s">
        <v>101</v>
      </c>
      <c r="N59" s="66"/>
      <c r="O59" s="82">
        <v>0.27594508037809479</v>
      </c>
      <c r="P59" s="82">
        <v>20.575017340060992</v>
      </c>
      <c r="Q59" s="63">
        <v>0.62921597605732538</v>
      </c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</row>
    <row r="60" spans="1:49" ht="15.75" thickBot="1" x14ac:dyDescent="0.3">
      <c r="A60" s="47">
        <v>485</v>
      </c>
      <c r="B60" s="66">
        <v>3753</v>
      </c>
      <c r="C60" s="66">
        <v>20</v>
      </c>
      <c r="D60" s="66">
        <v>3</v>
      </c>
      <c r="E60" s="66" t="s">
        <v>67</v>
      </c>
      <c r="F60" s="83">
        <v>95.8</v>
      </c>
      <c r="G60" s="83">
        <v>125.1</v>
      </c>
      <c r="H60" s="66">
        <v>200</v>
      </c>
      <c r="I60" s="84">
        <v>41545.393055555556</v>
      </c>
      <c r="J60" s="84">
        <v>41547.625</v>
      </c>
      <c r="K60" s="66" t="s">
        <v>48</v>
      </c>
      <c r="L60" s="45">
        <v>53.566666623797808</v>
      </c>
      <c r="M60" s="66" t="s">
        <v>101</v>
      </c>
      <c r="N60" s="66"/>
      <c r="O60" s="82">
        <v>7.048326858528954</v>
      </c>
      <c r="P60" s="82">
        <v>8.3319665146885722</v>
      </c>
      <c r="Q60" s="63">
        <v>0.42212032633154367</v>
      </c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</row>
    <row r="61" spans="1:49" ht="15.75" thickBot="1" x14ac:dyDescent="0.3">
      <c r="A61" s="47">
        <v>484</v>
      </c>
      <c r="B61" s="66">
        <v>3753</v>
      </c>
      <c r="C61" s="66">
        <v>20</v>
      </c>
      <c r="D61" s="66">
        <v>3</v>
      </c>
      <c r="E61" s="66" t="s">
        <v>67</v>
      </c>
      <c r="F61" s="83">
        <v>95.8</v>
      </c>
      <c r="G61" s="83">
        <v>125.1</v>
      </c>
      <c r="H61" s="66">
        <v>200</v>
      </c>
      <c r="I61" s="84">
        <v>41545.393055555556</v>
      </c>
      <c r="J61" s="84">
        <v>41547.625</v>
      </c>
      <c r="K61" s="66" t="s">
        <v>48</v>
      </c>
      <c r="L61" s="45">
        <v>53.566666623797808</v>
      </c>
      <c r="M61" s="66" t="s">
        <v>101</v>
      </c>
      <c r="N61" s="66"/>
      <c r="O61" s="82">
        <v>6.9397319023810509</v>
      </c>
      <c r="P61" s="82">
        <v>8.3702948497295555</v>
      </c>
      <c r="Q61" s="90">
        <v>0.41684571960709793</v>
      </c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</row>
    <row r="62" spans="1:49" ht="15.75" thickBot="1" x14ac:dyDescent="0.3">
      <c r="A62" s="66" t="s">
        <v>107</v>
      </c>
      <c r="B62" s="66">
        <v>3753</v>
      </c>
      <c r="C62" s="66">
        <v>20</v>
      </c>
      <c r="D62" s="66">
        <v>3</v>
      </c>
      <c r="E62" s="66" t="s">
        <v>67</v>
      </c>
      <c r="F62" s="83">
        <v>95.8</v>
      </c>
      <c r="G62" s="83">
        <v>125.1</v>
      </c>
      <c r="H62" s="66">
        <v>200</v>
      </c>
      <c r="I62" s="84">
        <v>41545.416666666664</v>
      </c>
      <c r="J62" s="84">
        <v>41547.625</v>
      </c>
      <c r="K62" s="66" t="s">
        <v>102</v>
      </c>
      <c r="L62" s="45">
        <v>52.999999957658204</v>
      </c>
      <c r="M62" s="66" t="s">
        <v>101</v>
      </c>
      <c r="N62" s="66"/>
      <c r="O62" s="93" t="s">
        <v>160</v>
      </c>
      <c r="P62" s="93" t="e">
        <v>#REF!</v>
      </c>
      <c r="Q62" s="64" t="s">
        <v>160</v>
      </c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</row>
    <row r="63" spans="1:49" ht="15.75" thickBot="1" x14ac:dyDescent="0.3">
      <c r="A63" s="65">
        <v>403</v>
      </c>
      <c r="B63" s="48">
        <v>3753</v>
      </c>
      <c r="C63" s="48">
        <v>20</v>
      </c>
      <c r="D63" s="48">
        <v>3</v>
      </c>
      <c r="E63" s="48" t="s">
        <v>67</v>
      </c>
      <c r="F63" s="88"/>
      <c r="G63" s="88"/>
      <c r="H63" s="48"/>
      <c r="I63" s="89">
        <v>41547.634027777778</v>
      </c>
      <c r="J63" s="89">
        <v>41547.960416666669</v>
      </c>
      <c r="K63" s="48" t="s">
        <v>48</v>
      </c>
      <c r="L63" s="46">
        <v>7.8333333271054713</v>
      </c>
      <c r="M63" s="48"/>
      <c r="N63" s="48" t="s">
        <v>103</v>
      </c>
      <c r="O63" s="67">
        <v>0.66212685667309901</v>
      </c>
      <c r="P63" s="67">
        <v>19.076678487019006</v>
      </c>
      <c r="Q63" s="63">
        <v>0.33209828230879396</v>
      </c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</row>
    <row r="64" spans="1:49" ht="15.75" thickBot="1" x14ac:dyDescent="0.3">
      <c r="A64" s="47">
        <v>473</v>
      </c>
      <c r="B64" s="66">
        <v>4518</v>
      </c>
      <c r="C64" s="66">
        <v>29</v>
      </c>
      <c r="D64" s="66">
        <v>4</v>
      </c>
      <c r="E64" s="66" t="s">
        <v>67</v>
      </c>
      <c r="F64" s="83">
        <v>114.1</v>
      </c>
      <c r="G64" s="83">
        <v>127.2</v>
      </c>
      <c r="H64" s="66">
        <v>175</v>
      </c>
      <c r="I64" s="84">
        <v>41545.458333333336</v>
      </c>
      <c r="J64" s="84">
        <v>41545.479861111111</v>
      </c>
      <c r="K64" s="66" t="s">
        <v>48</v>
      </c>
      <c r="L64" s="45">
        <v>0.51666666619124513</v>
      </c>
      <c r="M64" s="66" t="s">
        <v>101</v>
      </c>
      <c r="N64" s="66"/>
      <c r="O64" s="82">
        <v>9.0790804989481957E-2</v>
      </c>
      <c r="P64" s="82">
        <v>20.778431729777978</v>
      </c>
      <c r="Q64" s="63">
        <v>0.29603845118771144</v>
      </c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</row>
    <row r="65" spans="1:49" ht="15.75" thickBot="1" x14ac:dyDescent="0.3">
      <c r="A65" s="47">
        <v>472</v>
      </c>
      <c r="B65" s="66">
        <v>4518</v>
      </c>
      <c r="C65" s="66">
        <v>29</v>
      </c>
      <c r="D65" s="66">
        <v>4</v>
      </c>
      <c r="E65" s="66" t="s">
        <v>67</v>
      </c>
      <c r="F65" s="83">
        <v>114.1</v>
      </c>
      <c r="G65" s="83">
        <v>127.2</v>
      </c>
      <c r="H65" s="66">
        <v>175</v>
      </c>
      <c r="I65" s="84">
        <v>41545.458333333336</v>
      </c>
      <c r="J65" s="84">
        <v>41545.479861111111</v>
      </c>
      <c r="K65" s="66" t="s">
        <v>48</v>
      </c>
      <c r="L65" s="45">
        <v>0.51666666619124513</v>
      </c>
      <c r="M65" s="66" t="s">
        <v>101</v>
      </c>
      <c r="N65" s="66"/>
      <c r="O65" s="82">
        <v>8.0738124845053411E-2</v>
      </c>
      <c r="P65" s="82">
        <v>20.763090563566955</v>
      </c>
      <c r="Q65" s="63">
        <v>0.21795649070744924</v>
      </c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</row>
    <row r="66" spans="1:49" ht="15.75" thickBot="1" x14ac:dyDescent="0.3">
      <c r="A66" s="47">
        <v>475</v>
      </c>
      <c r="B66" s="66">
        <v>4518</v>
      </c>
      <c r="C66" s="66">
        <v>29</v>
      </c>
      <c r="D66" s="66">
        <v>4</v>
      </c>
      <c r="E66" s="66" t="s">
        <v>67</v>
      </c>
      <c r="F66" s="83">
        <v>114.1</v>
      </c>
      <c r="G66" s="83">
        <v>127.2</v>
      </c>
      <c r="H66" s="66">
        <v>175</v>
      </c>
      <c r="I66" s="84">
        <v>41545.458333333336</v>
      </c>
      <c r="J66" s="84">
        <v>41547.54791666667</v>
      </c>
      <c r="K66" s="66" t="s">
        <v>48</v>
      </c>
      <c r="L66" s="45">
        <v>50.149999959903283</v>
      </c>
      <c r="M66" s="66" t="s">
        <v>101</v>
      </c>
      <c r="N66" s="66"/>
      <c r="O66" s="82">
        <v>4.4818296317577744</v>
      </c>
      <c r="P66" s="82">
        <v>11.682210588285711</v>
      </c>
      <c r="Q66" s="63">
        <v>0.36424980868350132</v>
      </c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</row>
    <row r="67" spans="1:49" ht="15.75" thickBot="1" x14ac:dyDescent="0.3">
      <c r="A67" s="47">
        <v>474</v>
      </c>
      <c r="B67" s="66">
        <v>4518</v>
      </c>
      <c r="C67" s="66">
        <v>29</v>
      </c>
      <c r="D67" s="66">
        <v>4</v>
      </c>
      <c r="E67" s="66" t="s">
        <v>67</v>
      </c>
      <c r="F67" s="83">
        <v>114.1</v>
      </c>
      <c r="G67" s="83">
        <v>127.2</v>
      </c>
      <c r="H67" s="66">
        <v>175</v>
      </c>
      <c r="I67" s="84">
        <v>41545.458333333336</v>
      </c>
      <c r="J67" s="84">
        <v>41547.54791666667</v>
      </c>
      <c r="K67" s="66" t="s">
        <v>48</v>
      </c>
      <c r="L67" s="45">
        <v>50.149999959903283</v>
      </c>
      <c r="M67" s="66" t="s">
        <v>101</v>
      </c>
      <c r="N67" s="66"/>
      <c r="O67" s="82">
        <v>4.4979888101197538</v>
      </c>
      <c r="P67" s="82">
        <v>11.73443465722098</v>
      </c>
      <c r="Q67" s="63">
        <v>0.36764662499471967</v>
      </c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</row>
    <row r="68" spans="1:49" ht="15.75" thickBot="1" x14ac:dyDescent="0.3">
      <c r="A68" s="47">
        <v>48</v>
      </c>
      <c r="B68" s="66">
        <v>4518</v>
      </c>
      <c r="C68" s="66">
        <v>29</v>
      </c>
      <c r="D68" s="66">
        <v>4</v>
      </c>
      <c r="E68" s="66" t="s">
        <v>67</v>
      </c>
      <c r="F68" s="83">
        <v>114.1</v>
      </c>
      <c r="G68" s="83">
        <v>127.2</v>
      </c>
      <c r="H68" s="66">
        <v>175</v>
      </c>
      <c r="I68" s="84">
        <v>41545.480555555558</v>
      </c>
      <c r="J68" s="84">
        <v>41547.54791666667</v>
      </c>
      <c r="K68" s="66" t="s">
        <v>102</v>
      </c>
      <c r="L68" s="45">
        <v>49.616666627004378</v>
      </c>
      <c r="M68" s="66" t="s">
        <v>101</v>
      </c>
      <c r="N68" s="66"/>
      <c r="O68" s="82" t="s">
        <v>160</v>
      </c>
      <c r="P68" s="82" t="e">
        <v>#REF!</v>
      </c>
      <c r="Q68" s="63" t="s">
        <v>160</v>
      </c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</row>
    <row r="69" spans="1:49" ht="15.75" thickBot="1" x14ac:dyDescent="0.3">
      <c r="A69" s="47">
        <v>327</v>
      </c>
      <c r="B69" s="66">
        <v>4518</v>
      </c>
      <c r="C69" s="66">
        <v>29</v>
      </c>
      <c r="D69" s="66">
        <v>4</v>
      </c>
      <c r="E69" s="66" t="s">
        <v>67</v>
      </c>
      <c r="F69" s="83">
        <v>114.1</v>
      </c>
      <c r="G69" s="83">
        <v>127.2</v>
      </c>
      <c r="H69" s="66">
        <v>175</v>
      </c>
      <c r="I69" s="84">
        <v>41545.480555555558</v>
      </c>
      <c r="J69" s="84">
        <v>41547.54791666667</v>
      </c>
      <c r="K69" s="66" t="s">
        <v>102</v>
      </c>
      <c r="L69" s="45">
        <v>49.616666627004378</v>
      </c>
      <c r="M69" s="66" t="s">
        <v>101</v>
      </c>
      <c r="N69" s="66"/>
      <c r="O69" s="82" t="s">
        <v>160</v>
      </c>
      <c r="P69" s="82" t="e">
        <v>#REF!</v>
      </c>
      <c r="Q69" s="63" t="s">
        <v>160</v>
      </c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</row>
    <row r="70" spans="1:49" ht="15.75" thickBot="1" x14ac:dyDescent="0.3">
      <c r="A70" s="47">
        <v>401</v>
      </c>
      <c r="B70" s="66">
        <v>4518</v>
      </c>
      <c r="C70" s="66">
        <v>29</v>
      </c>
      <c r="D70" s="66">
        <v>4</v>
      </c>
      <c r="E70" s="66" t="s">
        <v>67</v>
      </c>
      <c r="F70" s="83"/>
      <c r="G70" s="83"/>
      <c r="H70" s="66"/>
      <c r="I70" s="84">
        <v>41547.55972222222</v>
      </c>
      <c r="J70" s="84">
        <v>41547.886111111111</v>
      </c>
      <c r="K70" s="66" t="s">
        <v>48</v>
      </c>
      <c r="L70" s="45">
        <v>7.8333333271054713</v>
      </c>
      <c r="M70" s="66"/>
      <c r="N70" s="66" t="s">
        <v>103</v>
      </c>
      <c r="O70" s="82">
        <v>0.81938399188162103</v>
      </c>
      <c r="P70" s="82">
        <v>19.183692196198056</v>
      </c>
      <c r="Q70" s="90">
        <v>0.44125038127783389</v>
      </c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</row>
    <row r="71" spans="1:49" ht="15.75" thickBot="1" x14ac:dyDescent="0.3">
      <c r="A71" s="47">
        <v>259</v>
      </c>
      <c r="B71" s="66">
        <v>4518</v>
      </c>
      <c r="C71" s="66">
        <v>29</v>
      </c>
      <c r="D71" s="66">
        <v>4</v>
      </c>
      <c r="E71" s="66" t="s">
        <v>67</v>
      </c>
      <c r="F71" s="83"/>
      <c r="G71" s="83"/>
      <c r="H71" s="66"/>
      <c r="I71" s="84">
        <v>41547.55972222222</v>
      </c>
      <c r="J71" s="84">
        <v>41547.886111111111</v>
      </c>
      <c r="K71" s="66" t="s">
        <v>102</v>
      </c>
      <c r="L71" s="45">
        <v>7.8333333271054713</v>
      </c>
      <c r="M71" s="66"/>
      <c r="N71" s="66" t="s">
        <v>103</v>
      </c>
      <c r="O71" s="82" t="s">
        <v>160</v>
      </c>
      <c r="P71" s="82" t="e">
        <v>#REF!</v>
      </c>
      <c r="Q71" s="64" t="s">
        <v>160</v>
      </c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</row>
    <row r="72" spans="1:49" ht="15.75" thickBot="1" x14ac:dyDescent="0.3">
      <c r="A72" s="62">
        <v>441</v>
      </c>
      <c r="B72" s="49">
        <v>694</v>
      </c>
      <c r="C72" s="49">
        <v>17</v>
      </c>
      <c r="D72" s="49">
        <v>2</v>
      </c>
      <c r="E72" s="49" t="s">
        <v>67</v>
      </c>
      <c r="F72" s="79">
        <v>135.30000000000001</v>
      </c>
      <c r="G72" s="79">
        <v>128.19999999999999</v>
      </c>
      <c r="H72" s="49">
        <v>160</v>
      </c>
      <c r="I72" s="80">
        <v>41550.512499999997</v>
      </c>
      <c r="J72" s="80">
        <v>41550.53402777778</v>
      </c>
      <c r="K72" s="49" t="s">
        <v>48</v>
      </c>
      <c r="L72" s="81">
        <v>0.51666666636586811</v>
      </c>
      <c r="M72" s="49" t="s">
        <v>101</v>
      </c>
      <c r="N72" s="49" t="s">
        <v>108</v>
      </c>
      <c r="O72" s="82">
        <v>0.15588707535489968</v>
      </c>
      <c r="P72" s="82">
        <v>20.716704459694778</v>
      </c>
      <c r="Q72" s="63">
        <v>0.49673935131072106</v>
      </c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</row>
    <row r="73" spans="1:49" ht="15.75" thickBot="1" x14ac:dyDescent="0.3">
      <c r="A73" s="47">
        <v>442</v>
      </c>
      <c r="B73" s="66">
        <v>694</v>
      </c>
      <c r="C73" s="66">
        <v>17</v>
      </c>
      <c r="D73" s="66">
        <v>2</v>
      </c>
      <c r="E73" s="66" t="s">
        <v>67</v>
      </c>
      <c r="F73" s="83">
        <v>135.30000000000001</v>
      </c>
      <c r="G73" s="83">
        <v>128.19999999999999</v>
      </c>
      <c r="H73" s="66">
        <v>160</v>
      </c>
      <c r="I73" s="84">
        <v>41550.512499999997</v>
      </c>
      <c r="J73" s="84">
        <v>41552.574305555558</v>
      </c>
      <c r="K73" s="66" t="s">
        <v>48</v>
      </c>
      <c r="L73" s="45">
        <v>49.483333293866963</v>
      </c>
      <c r="M73" s="66" t="s">
        <v>101</v>
      </c>
      <c r="N73" s="66"/>
      <c r="O73" s="82">
        <v>5.7060157358736907</v>
      </c>
      <c r="P73" s="82">
        <v>5.3312823187913985</v>
      </c>
      <c r="Q73" s="63">
        <v>0.27570585800682623</v>
      </c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</row>
    <row r="74" spans="1:49" ht="15.75" thickBot="1" x14ac:dyDescent="0.3">
      <c r="A74" s="47">
        <v>443</v>
      </c>
      <c r="B74" s="66">
        <v>694</v>
      </c>
      <c r="C74" s="66">
        <v>17</v>
      </c>
      <c r="D74" s="66">
        <v>2</v>
      </c>
      <c r="E74" s="66" t="s">
        <v>67</v>
      </c>
      <c r="F74" s="83">
        <v>135.30000000000001</v>
      </c>
      <c r="G74" s="83">
        <v>128.19999999999999</v>
      </c>
      <c r="H74" s="66">
        <v>160</v>
      </c>
      <c r="I74" s="84">
        <v>41550.512499999997</v>
      </c>
      <c r="J74" s="84">
        <v>41552.574305555558</v>
      </c>
      <c r="K74" s="66" t="s">
        <v>48</v>
      </c>
      <c r="L74" s="45">
        <v>49.483333293866963</v>
      </c>
      <c r="M74" s="66" t="s">
        <v>101</v>
      </c>
      <c r="N74" s="66"/>
      <c r="O74" s="82">
        <v>5.6051941431806567</v>
      </c>
      <c r="P74" s="82">
        <v>5.673286527507015</v>
      </c>
      <c r="Q74" s="63">
        <v>0.27686239952283964</v>
      </c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</row>
    <row r="75" spans="1:49" ht="15.75" thickBot="1" x14ac:dyDescent="0.3">
      <c r="A75" s="47" t="s">
        <v>109</v>
      </c>
      <c r="B75" s="66">
        <v>694</v>
      </c>
      <c r="C75" s="66">
        <v>17</v>
      </c>
      <c r="D75" s="66">
        <v>2</v>
      </c>
      <c r="E75" s="66" t="s">
        <v>67</v>
      </c>
      <c r="F75" s="83">
        <v>135.30000000000001</v>
      </c>
      <c r="G75" s="83">
        <v>128.19999999999999</v>
      </c>
      <c r="H75" s="66">
        <v>160</v>
      </c>
      <c r="I75" s="84">
        <v>41550.534722222219</v>
      </c>
      <c r="J75" s="84">
        <v>41552.574305555558</v>
      </c>
      <c r="K75" s="66" t="s">
        <v>102</v>
      </c>
      <c r="L75" s="45">
        <v>48.949999960968057</v>
      </c>
      <c r="M75" s="66" t="s">
        <v>101</v>
      </c>
      <c r="N75" s="66"/>
      <c r="O75" s="82" t="s">
        <v>160</v>
      </c>
      <c r="P75" s="82" t="e">
        <v>#REF!</v>
      </c>
      <c r="Q75" s="63" t="s">
        <v>160</v>
      </c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</row>
    <row r="76" spans="1:49" ht="15.75" thickBot="1" x14ac:dyDescent="0.3">
      <c r="A76" s="47">
        <v>219</v>
      </c>
      <c r="B76" s="66">
        <v>694</v>
      </c>
      <c r="C76" s="66">
        <v>17</v>
      </c>
      <c r="D76" s="66">
        <v>2</v>
      </c>
      <c r="E76" s="66" t="s">
        <v>67</v>
      </c>
      <c r="F76" s="83"/>
      <c r="G76" s="83">
        <v>130</v>
      </c>
      <c r="H76" s="66"/>
      <c r="I76" s="84">
        <v>41552.584027777775</v>
      </c>
      <c r="J76" s="84">
        <v>41552.910416666666</v>
      </c>
      <c r="K76" s="66" t="s">
        <v>48</v>
      </c>
      <c r="L76" s="45">
        <v>7.8333333271054713</v>
      </c>
      <c r="M76" s="66" t="s">
        <v>101</v>
      </c>
      <c r="N76" s="66" t="s">
        <v>103</v>
      </c>
      <c r="O76" s="82">
        <v>0.62152100720970216</v>
      </c>
      <c r="P76" s="82">
        <v>19.063453019635855</v>
      </c>
      <c r="Q76" s="63">
        <v>0.30824623678200475</v>
      </c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</row>
    <row r="77" spans="1:49" ht="15.75" thickBot="1" x14ac:dyDescent="0.3">
      <c r="A77" s="62">
        <v>404</v>
      </c>
      <c r="B77" s="49">
        <v>2565</v>
      </c>
      <c r="C77" s="49">
        <v>5</v>
      </c>
      <c r="D77" s="49">
        <v>1</v>
      </c>
      <c r="E77" s="49" t="s">
        <v>67</v>
      </c>
      <c r="F77" s="79">
        <v>108.5</v>
      </c>
      <c r="G77" s="79">
        <v>127</v>
      </c>
      <c r="H77" s="49">
        <v>115</v>
      </c>
      <c r="I77" s="80">
        <v>41550.420138888891</v>
      </c>
      <c r="J77" s="80">
        <v>41550.440972222219</v>
      </c>
      <c r="K77" s="49" t="s">
        <v>48</v>
      </c>
      <c r="L77" s="81">
        <v>0.4999999994835847</v>
      </c>
      <c r="M77" s="49" t="s">
        <v>101</v>
      </c>
      <c r="N77" s="49"/>
      <c r="O77" s="82">
        <v>0.2927800823797167</v>
      </c>
      <c r="P77" s="82">
        <v>20.559610282033304</v>
      </c>
      <c r="Q77" s="85">
        <v>0.64750701861794946</v>
      </c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</row>
    <row r="78" spans="1:49" ht="15.75" thickBot="1" x14ac:dyDescent="0.3">
      <c r="A78" s="47">
        <v>405</v>
      </c>
      <c r="B78" s="66">
        <v>2565</v>
      </c>
      <c r="C78" s="66">
        <v>5</v>
      </c>
      <c r="D78" s="66">
        <v>1</v>
      </c>
      <c r="E78" s="66" t="s">
        <v>67</v>
      </c>
      <c r="F78" s="83">
        <v>108.5</v>
      </c>
      <c r="G78" s="83">
        <v>127</v>
      </c>
      <c r="H78" s="66">
        <v>115</v>
      </c>
      <c r="I78" s="84">
        <v>41550.420138888891</v>
      </c>
      <c r="J78" s="84">
        <v>41552.399305555555</v>
      </c>
      <c r="K78" s="66" t="s">
        <v>48</v>
      </c>
      <c r="L78" s="45">
        <v>47.499999961941789</v>
      </c>
      <c r="M78" s="66" t="s">
        <v>101</v>
      </c>
      <c r="N78" s="66"/>
      <c r="O78" s="82">
        <v>7.190107348443096</v>
      </c>
      <c r="P78" s="82">
        <v>10.694815263475</v>
      </c>
      <c r="Q78" s="63">
        <v>0.52988626967027297</v>
      </c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</row>
    <row r="79" spans="1:49" ht="15.75" thickBot="1" x14ac:dyDescent="0.3">
      <c r="A79" s="47">
        <v>406</v>
      </c>
      <c r="B79" s="66">
        <v>2565</v>
      </c>
      <c r="C79" s="66">
        <v>5</v>
      </c>
      <c r="D79" s="66">
        <v>1</v>
      </c>
      <c r="E79" s="66" t="s">
        <v>67</v>
      </c>
      <c r="F79" s="83">
        <v>108.5</v>
      </c>
      <c r="G79" s="83">
        <v>127</v>
      </c>
      <c r="H79" s="66">
        <v>115</v>
      </c>
      <c r="I79" s="84">
        <v>41550.420138888891</v>
      </c>
      <c r="J79" s="84">
        <v>41552.399305555555</v>
      </c>
      <c r="K79" s="66" t="s">
        <v>48</v>
      </c>
      <c r="L79" s="45">
        <v>47.499999961941789</v>
      </c>
      <c r="M79" s="66" t="s">
        <v>101</v>
      </c>
      <c r="N79" s="66"/>
      <c r="O79" s="82">
        <v>6.9602846030210772</v>
      </c>
      <c r="P79" s="82">
        <v>11.037974247458481</v>
      </c>
      <c r="Q79" s="63">
        <v>0.53060962810225387</v>
      </c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</row>
    <row r="80" spans="1:49" ht="15.75" thickBot="1" x14ac:dyDescent="0.3">
      <c r="A80" s="47">
        <v>340</v>
      </c>
      <c r="B80" s="66">
        <v>2565</v>
      </c>
      <c r="C80" s="66">
        <v>5</v>
      </c>
      <c r="D80" s="66">
        <v>1</v>
      </c>
      <c r="E80" s="66" t="s">
        <v>67</v>
      </c>
      <c r="F80" s="83">
        <v>108.5</v>
      </c>
      <c r="G80" s="83">
        <v>127</v>
      </c>
      <c r="H80" s="66">
        <v>115</v>
      </c>
      <c r="I80" s="84">
        <v>41550.420138888891</v>
      </c>
      <c r="J80" s="84">
        <v>41552.399305555555</v>
      </c>
      <c r="K80" s="66" t="s">
        <v>102</v>
      </c>
      <c r="L80" s="45">
        <v>47.499999961941789</v>
      </c>
      <c r="M80" s="66" t="s">
        <v>101</v>
      </c>
      <c r="N80" s="66"/>
      <c r="O80" s="82" t="s">
        <v>160</v>
      </c>
      <c r="P80" s="82" t="e">
        <v>#REF!</v>
      </c>
      <c r="Q80" s="63" t="s">
        <v>160</v>
      </c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</row>
    <row r="81" spans="1:49" ht="15.75" thickBot="1" x14ac:dyDescent="0.3">
      <c r="A81" s="47">
        <v>2</v>
      </c>
      <c r="B81" s="66">
        <v>2565</v>
      </c>
      <c r="C81" s="66">
        <v>5</v>
      </c>
      <c r="D81" s="66">
        <v>1</v>
      </c>
      <c r="E81" s="66" t="s">
        <v>67</v>
      </c>
      <c r="F81" s="83">
        <v>108.5</v>
      </c>
      <c r="G81" s="83">
        <v>127</v>
      </c>
      <c r="H81" s="66">
        <v>115</v>
      </c>
      <c r="I81" s="84">
        <v>41550.420138888891</v>
      </c>
      <c r="J81" s="84">
        <v>41552.399305555555</v>
      </c>
      <c r="K81" s="66" t="s">
        <v>102</v>
      </c>
      <c r="L81" s="45">
        <v>47.499999961941789</v>
      </c>
      <c r="M81" s="66" t="s">
        <v>101</v>
      </c>
      <c r="N81" s="66"/>
      <c r="O81" s="82" t="s">
        <v>160</v>
      </c>
      <c r="P81" s="82" t="e">
        <v>#REF!</v>
      </c>
      <c r="Q81" s="63" t="s">
        <v>160</v>
      </c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</row>
    <row r="82" spans="1:49" ht="15.75" thickBot="1" x14ac:dyDescent="0.3">
      <c r="A82" s="47">
        <v>303</v>
      </c>
      <c r="B82" s="66">
        <v>2565</v>
      </c>
      <c r="C82" s="66">
        <v>5</v>
      </c>
      <c r="D82" s="66">
        <v>1</v>
      </c>
      <c r="E82" s="66" t="s">
        <v>67</v>
      </c>
      <c r="F82" s="83"/>
      <c r="G82" s="83">
        <v>130</v>
      </c>
      <c r="H82" s="66"/>
      <c r="I82" s="84">
        <v>41552.409722222219</v>
      </c>
      <c r="J82" s="84">
        <v>41552.584722222222</v>
      </c>
      <c r="K82" s="66" t="s">
        <v>48</v>
      </c>
      <c r="L82" s="45">
        <v>4.1999999967098489</v>
      </c>
      <c r="M82" s="66" t="s">
        <v>101</v>
      </c>
      <c r="N82" s="66" t="s">
        <v>103</v>
      </c>
      <c r="O82" s="82">
        <v>0.22964632869928839</v>
      </c>
      <c r="P82" s="82">
        <v>20.162737894232411</v>
      </c>
      <c r="Q82" s="63">
        <v>0.24089350587296626</v>
      </c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</row>
    <row r="83" spans="1:49" ht="15.75" thickBot="1" x14ac:dyDescent="0.3">
      <c r="A83" s="65">
        <v>227</v>
      </c>
      <c r="B83" s="48">
        <v>2565</v>
      </c>
      <c r="C83" s="48">
        <v>5</v>
      </c>
      <c r="D83" s="48">
        <v>1</v>
      </c>
      <c r="E83" s="48" t="s">
        <v>67</v>
      </c>
      <c r="F83" s="88"/>
      <c r="G83" s="88">
        <v>130</v>
      </c>
      <c r="H83" s="48"/>
      <c r="I83" s="89">
        <v>41552.409722222219</v>
      </c>
      <c r="J83" s="89">
        <v>41552.736111111109</v>
      </c>
      <c r="K83" s="48" t="s">
        <v>48</v>
      </c>
      <c r="L83" s="46">
        <v>7.8333333271054713</v>
      </c>
      <c r="M83" s="48" t="s">
        <v>101</v>
      </c>
      <c r="N83" s="48" t="s">
        <v>103</v>
      </c>
      <c r="O83" s="93">
        <v>0.41041713213361597</v>
      </c>
      <c r="P83" s="93">
        <v>19.435468423961005</v>
      </c>
      <c r="Q83" s="64">
        <v>0.24856096787187665</v>
      </c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</row>
    <row r="84" spans="1:49" ht="15.75" thickBot="1" x14ac:dyDescent="0.3">
      <c r="A84" s="47">
        <v>486</v>
      </c>
      <c r="B84" s="66">
        <v>1381</v>
      </c>
      <c r="C84" s="66">
        <v>19</v>
      </c>
      <c r="D84" s="66">
        <v>3</v>
      </c>
      <c r="E84" s="66" t="s">
        <v>87</v>
      </c>
      <c r="F84" s="83">
        <v>178.8</v>
      </c>
      <c r="G84" s="83">
        <v>136</v>
      </c>
      <c r="H84" s="66">
        <v>180</v>
      </c>
      <c r="I84" s="84">
        <v>41545.425694444442</v>
      </c>
      <c r="J84" s="84">
        <v>41547.61041666667</v>
      </c>
      <c r="K84" s="66" t="s">
        <v>48</v>
      </c>
      <c r="L84" s="45">
        <v>52.433333291518601</v>
      </c>
      <c r="M84" s="66" t="s">
        <v>110</v>
      </c>
      <c r="N84" s="66" t="s">
        <v>111</v>
      </c>
      <c r="O84" s="67">
        <v>7.2247128234643858</v>
      </c>
      <c r="P84" s="67">
        <v>9.7372325516882992</v>
      </c>
      <c r="Q84" s="63">
        <v>0.48697895243115025</v>
      </c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</row>
    <row r="85" spans="1:49" ht="15.75" thickBot="1" x14ac:dyDescent="0.3">
      <c r="A85" s="47">
        <v>487</v>
      </c>
      <c r="B85" s="66">
        <v>1381</v>
      </c>
      <c r="C85" s="66">
        <v>19</v>
      </c>
      <c r="D85" s="66">
        <v>3</v>
      </c>
      <c r="E85" s="66" t="s">
        <v>87</v>
      </c>
      <c r="F85" s="83">
        <v>178.8</v>
      </c>
      <c r="G85" s="83">
        <v>136</v>
      </c>
      <c r="H85" s="66">
        <v>180</v>
      </c>
      <c r="I85" s="84">
        <v>41545.425694444442</v>
      </c>
      <c r="J85" s="84">
        <v>41547.61041666667</v>
      </c>
      <c r="K85" s="66" t="s">
        <v>48</v>
      </c>
      <c r="L85" s="45">
        <v>52.433333291518601</v>
      </c>
      <c r="M85" s="66" t="s">
        <v>110</v>
      </c>
      <c r="N85" s="66"/>
      <c r="O85" s="82">
        <v>7.3627586858713752</v>
      </c>
      <c r="P85" s="82">
        <v>9.522456109142265</v>
      </c>
      <c r="Q85" s="63">
        <v>0.48700723921214562</v>
      </c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</row>
    <row r="86" spans="1:49" ht="15.75" thickBot="1" x14ac:dyDescent="0.3">
      <c r="A86" s="47">
        <v>243</v>
      </c>
      <c r="B86" s="66">
        <v>1381</v>
      </c>
      <c r="C86" s="66">
        <v>19</v>
      </c>
      <c r="D86" s="66">
        <v>3</v>
      </c>
      <c r="E86" s="66" t="s">
        <v>87</v>
      </c>
      <c r="F86" s="83">
        <v>178.8</v>
      </c>
      <c r="G86" s="83">
        <v>136</v>
      </c>
      <c r="H86" s="66">
        <v>180</v>
      </c>
      <c r="I86" s="84">
        <v>41545.425694444442</v>
      </c>
      <c r="J86" s="84">
        <v>41547.61041666667</v>
      </c>
      <c r="K86" s="66" t="s">
        <v>102</v>
      </c>
      <c r="L86" s="45">
        <v>52.433333291518601</v>
      </c>
      <c r="M86" s="66" t="s">
        <v>110</v>
      </c>
      <c r="N86" s="66"/>
      <c r="O86" s="82" t="s">
        <v>160</v>
      </c>
      <c r="P86" s="82" t="e">
        <v>#REF!</v>
      </c>
      <c r="Q86" s="63" t="s">
        <v>160</v>
      </c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</row>
    <row r="87" spans="1:49" ht="15.75" thickBot="1" x14ac:dyDescent="0.3">
      <c r="A87" s="65">
        <v>358</v>
      </c>
      <c r="B87" s="48">
        <v>1381</v>
      </c>
      <c r="C87" s="48">
        <v>19</v>
      </c>
      <c r="D87" s="48">
        <v>3</v>
      </c>
      <c r="E87" s="48" t="s">
        <v>87</v>
      </c>
      <c r="F87" s="88">
        <v>178.8</v>
      </c>
      <c r="G87" s="88">
        <v>136</v>
      </c>
      <c r="H87" s="48">
        <v>180</v>
      </c>
      <c r="I87" s="89">
        <v>41545.425694444442</v>
      </c>
      <c r="J87" s="89">
        <v>41547.61041666667</v>
      </c>
      <c r="K87" s="48" t="s">
        <v>102</v>
      </c>
      <c r="L87" s="46">
        <v>52.433333291518601</v>
      </c>
      <c r="M87" s="48" t="s">
        <v>110</v>
      </c>
      <c r="N87" s="48"/>
      <c r="O87" s="82" t="s">
        <v>160</v>
      </c>
      <c r="P87" s="82" t="e">
        <v>#REF!</v>
      </c>
      <c r="Q87" s="64" t="s">
        <v>160</v>
      </c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</row>
    <row r="88" spans="1:49" ht="15.75" thickBot="1" x14ac:dyDescent="0.3">
      <c r="A88" s="47">
        <v>416</v>
      </c>
      <c r="B88" s="66">
        <v>170</v>
      </c>
      <c r="C88" s="66">
        <v>2</v>
      </c>
      <c r="D88" s="66">
        <v>1</v>
      </c>
      <c r="E88" s="66" t="s">
        <v>87</v>
      </c>
      <c r="F88" s="83">
        <v>155.19999999999999</v>
      </c>
      <c r="G88" s="83">
        <v>138</v>
      </c>
      <c r="H88" s="66">
        <v>140</v>
      </c>
      <c r="I88" s="84">
        <v>41550.456250000003</v>
      </c>
      <c r="J88" s="84">
        <v>41552.447916666664</v>
      </c>
      <c r="K88" s="66" t="s">
        <v>48</v>
      </c>
      <c r="L88" s="45">
        <v>47.79999996163194</v>
      </c>
      <c r="M88" s="66" t="s">
        <v>101</v>
      </c>
      <c r="N88" s="66"/>
      <c r="O88" s="82">
        <v>7.7802571694238774</v>
      </c>
      <c r="P88" s="82">
        <v>4.8794070199161581</v>
      </c>
      <c r="Q88" s="90">
        <v>0.36604719291020565</v>
      </c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</row>
    <row r="89" spans="1:49" ht="15.75" thickBot="1" x14ac:dyDescent="0.3">
      <c r="A89" s="47" t="s">
        <v>112</v>
      </c>
      <c r="B89" s="66">
        <v>170</v>
      </c>
      <c r="C89" s="66">
        <v>2</v>
      </c>
      <c r="D89" s="66">
        <v>1</v>
      </c>
      <c r="E89" s="66" t="s">
        <v>87</v>
      </c>
      <c r="F89" s="83">
        <v>155.19999999999999</v>
      </c>
      <c r="G89" s="83">
        <v>138</v>
      </c>
      <c r="H89" s="66">
        <v>140</v>
      </c>
      <c r="I89" s="84">
        <v>41550.456250000003</v>
      </c>
      <c r="J89" s="84">
        <v>41552.447916666664</v>
      </c>
      <c r="K89" s="66" t="s">
        <v>102</v>
      </c>
      <c r="L89" s="45">
        <v>47.79999996163194</v>
      </c>
      <c r="M89" s="66" t="s">
        <v>101</v>
      </c>
      <c r="N89" s="66"/>
      <c r="O89" s="82" t="s">
        <v>160</v>
      </c>
      <c r="P89" s="82" t="e">
        <v>#REF!</v>
      </c>
      <c r="Q89" s="63" t="s">
        <v>160</v>
      </c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</row>
    <row r="90" spans="1:49" ht="15.75" thickBot="1" x14ac:dyDescent="0.3">
      <c r="A90" s="62">
        <v>417</v>
      </c>
      <c r="B90" s="49">
        <v>4274</v>
      </c>
      <c r="C90" s="49">
        <v>2</v>
      </c>
      <c r="D90" s="49">
        <v>1</v>
      </c>
      <c r="E90" s="49" t="s">
        <v>87</v>
      </c>
      <c r="F90" s="79">
        <v>56.8</v>
      </c>
      <c r="G90" s="79">
        <v>132</v>
      </c>
      <c r="H90" s="49">
        <v>145</v>
      </c>
      <c r="I90" s="80">
        <v>41550.461111111108</v>
      </c>
      <c r="J90" s="80">
        <v>41552.458333333336</v>
      </c>
      <c r="K90" s="49" t="s">
        <v>48</v>
      </c>
      <c r="L90" s="81">
        <v>47.933333295118601</v>
      </c>
      <c r="M90" s="49" t="s">
        <v>101</v>
      </c>
      <c r="N90" s="49"/>
      <c r="O90" s="82">
        <v>4.5484194433728167</v>
      </c>
      <c r="P90" s="82">
        <v>9.219936028450503</v>
      </c>
      <c r="Q90" s="63">
        <v>0.29210401454534662</v>
      </c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</row>
    <row r="91" spans="1:49" ht="15.75" thickBot="1" x14ac:dyDescent="0.3">
      <c r="A91" s="47">
        <v>418</v>
      </c>
      <c r="B91" s="66">
        <v>4274</v>
      </c>
      <c r="C91" s="66">
        <v>2</v>
      </c>
      <c r="D91" s="66">
        <v>1</v>
      </c>
      <c r="E91" s="66" t="s">
        <v>87</v>
      </c>
      <c r="F91" s="83">
        <v>56.8</v>
      </c>
      <c r="G91" s="83">
        <v>132</v>
      </c>
      <c r="H91" s="66">
        <v>145</v>
      </c>
      <c r="I91" s="84">
        <v>41550.461111111108</v>
      </c>
      <c r="J91" s="84">
        <v>41552.458333333336</v>
      </c>
      <c r="K91" s="66" t="s">
        <v>48</v>
      </c>
      <c r="L91" s="45">
        <v>47.933333295118601</v>
      </c>
      <c r="M91" s="66" t="s">
        <v>101</v>
      </c>
      <c r="N91" s="66"/>
      <c r="O91" s="82">
        <v>4.1609134788123674</v>
      </c>
      <c r="P91" s="82">
        <v>10.141902971700599</v>
      </c>
      <c r="Q91" s="63">
        <v>0.28977295778313222</v>
      </c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</row>
    <row r="92" spans="1:49" ht="15.75" thickBot="1" x14ac:dyDescent="0.3">
      <c r="A92" s="47">
        <v>419</v>
      </c>
      <c r="B92" s="66">
        <v>161</v>
      </c>
      <c r="C92" s="66">
        <v>2</v>
      </c>
      <c r="D92" s="66">
        <v>1</v>
      </c>
      <c r="E92" s="66" t="s">
        <v>87</v>
      </c>
      <c r="F92" s="83">
        <v>97.1</v>
      </c>
      <c r="G92" s="83">
        <v>131.4</v>
      </c>
      <c r="H92" s="66">
        <v>145</v>
      </c>
      <c r="I92" s="84">
        <v>41550.466666666667</v>
      </c>
      <c r="J92" s="84">
        <v>41552.46597222222</v>
      </c>
      <c r="K92" s="66" t="s">
        <v>48</v>
      </c>
      <c r="L92" s="45">
        <v>47.98333329489234</v>
      </c>
      <c r="M92" s="66" t="s">
        <v>101</v>
      </c>
      <c r="N92" s="66"/>
      <c r="O92" s="82">
        <v>6.9209293629523216</v>
      </c>
      <c r="P92" s="82">
        <v>9.3291453908065307</v>
      </c>
      <c r="Q92" s="63">
        <v>0.45001047614059358</v>
      </c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</row>
    <row r="93" spans="1:49" ht="15.75" thickBot="1" x14ac:dyDescent="0.3">
      <c r="A93" s="47">
        <v>7</v>
      </c>
      <c r="B93" s="66">
        <v>161</v>
      </c>
      <c r="C93" s="66">
        <v>2</v>
      </c>
      <c r="D93" s="66">
        <v>1</v>
      </c>
      <c r="E93" s="66" t="s">
        <v>87</v>
      </c>
      <c r="F93" s="83">
        <v>97.1</v>
      </c>
      <c r="G93" s="83">
        <v>131.4</v>
      </c>
      <c r="H93" s="66">
        <v>145</v>
      </c>
      <c r="I93" s="84">
        <v>41550.466666666667</v>
      </c>
      <c r="J93" s="84">
        <v>41552.46597222222</v>
      </c>
      <c r="K93" s="66" t="s">
        <v>102</v>
      </c>
      <c r="L93" s="45">
        <v>47.98333329489234</v>
      </c>
      <c r="M93" s="66" t="s">
        <v>101</v>
      </c>
      <c r="N93" s="66"/>
      <c r="O93" s="82" t="s">
        <v>160</v>
      </c>
      <c r="P93" s="82" t="e">
        <v>#REF!</v>
      </c>
      <c r="Q93" s="63" t="s">
        <v>160</v>
      </c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</row>
    <row r="94" spans="1:49" ht="15.75" thickBot="1" x14ac:dyDescent="0.3">
      <c r="A94" s="62">
        <v>489</v>
      </c>
      <c r="B94" s="49">
        <v>928</v>
      </c>
      <c r="C94" s="49">
        <v>21</v>
      </c>
      <c r="D94" s="49">
        <v>3</v>
      </c>
      <c r="E94" s="49" t="s">
        <v>113</v>
      </c>
      <c r="F94" s="79">
        <v>158.30000000000001</v>
      </c>
      <c r="G94" s="79">
        <v>144.5</v>
      </c>
      <c r="H94" s="49">
        <v>175</v>
      </c>
      <c r="I94" s="80">
        <v>41545.432638888888</v>
      </c>
      <c r="J94" s="80">
        <v>41547.599999999999</v>
      </c>
      <c r="K94" s="49" t="s">
        <v>48</v>
      </c>
      <c r="L94" s="81">
        <v>52.016666625049453</v>
      </c>
      <c r="M94" s="49" t="s">
        <v>101</v>
      </c>
      <c r="N94" s="49"/>
      <c r="O94" s="82">
        <v>4.4595396034959141</v>
      </c>
      <c r="P94" s="82">
        <v>9.7493456382281085</v>
      </c>
      <c r="Q94" s="63">
        <v>0.29987980971189798</v>
      </c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</row>
    <row r="95" spans="1:49" ht="15.75" thickBot="1" x14ac:dyDescent="0.3">
      <c r="A95" s="47">
        <v>488</v>
      </c>
      <c r="B95" s="66">
        <v>928</v>
      </c>
      <c r="C95" s="66">
        <v>21</v>
      </c>
      <c r="D95" s="66">
        <v>3</v>
      </c>
      <c r="E95" s="66" t="s">
        <v>113</v>
      </c>
      <c r="F95" s="83">
        <v>158.30000000000001</v>
      </c>
      <c r="G95" s="83">
        <v>144.5</v>
      </c>
      <c r="H95" s="66">
        <v>175</v>
      </c>
      <c r="I95" s="84">
        <v>41545.432638888888</v>
      </c>
      <c r="J95" s="84">
        <v>41547.599999999999</v>
      </c>
      <c r="K95" s="66" t="s">
        <v>48</v>
      </c>
      <c r="L95" s="45">
        <v>52.016666625049453</v>
      </c>
      <c r="M95" s="66" t="s">
        <v>101</v>
      </c>
      <c r="N95" s="66"/>
      <c r="O95" s="82">
        <v>4.3670120495352549</v>
      </c>
      <c r="P95" s="82">
        <v>9.8010222060308934</v>
      </c>
      <c r="Q95" s="90">
        <v>0.29496239192670026</v>
      </c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</row>
    <row r="96" spans="1:49" ht="15.75" thickBot="1" x14ac:dyDescent="0.3">
      <c r="A96" s="47">
        <v>311</v>
      </c>
      <c r="B96" s="66">
        <v>928</v>
      </c>
      <c r="C96" s="66">
        <v>21</v>
      </c>
      <c r="D96" s="66">
        <v>3</v>
      </c>
      <c r="E96" s="66" t="s">
        <v>113</v>
      </c>
      <c r="F96" s="83">
        <v>158.30000000000001</v>
      </c>
      <c r="G96" s="83">
        <v>144.5</v>
      </c>
      <c r="H96" s="66">
        <v>175</v>
      </c>
      <c r="I96" s="84">
        <v>41545.432638888888</v>
      </c>
      <c r="J96" s="84">
        <v>41547.599999999999</v>
      </c>
      <c r="K96" s="66" t="s">
        <v>102</v>
      </c>
      <c r="L96" s="45">
        <v>52.016666625049453</v>
      </c>
      <c r="M96" s="66" t="s">
        <v>101</v>
      </c>
      <c r="N96" s="66"/>
      <c r="O96" s="82" t="s">
        <v>160</v>
      </c>
      <c r="P96" s="82" t="e">
        <v>#REF!</v>
      </c>
      <c r="Q96" s="63" t="s">
        <v>160</v>
      </c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</row>
    <row r="97" spans="1:49" ht="15.75" thickBot="1" x14ac:dyDescent="0.3">
      <c r="A97" s="65">
        <v>324</v>
      </c>
      <c r="B97" s="48">
        <v>928</v>
      </c>
      <c r="C97" s="48">
        <v>21</v>
      </c>
      <c r="D97" s="48">
        <v>3</v>
      </c>
      <c r="E97" s="48" t="s">
        <v>113</v>
      </c>
      <c r="F97" s="88">
        <v>158.30000000000001</v>
      </c>
      <c r="G97" s="88">
        <v>144.5</v>
      </c>
      <c r="H97" s="48">
        <v>175</v>
      </c>
      <c r="I97" s="89">
        <v>41545.432638888888</v>
      </c>
      <c r="J97" s="89">
        <v>41547.599999999999</v>
      </c>
      <c r="K97" s="48" t="s">
        <v>102</v>
      </c>
      <c r="L97" s="46">
        <v>52.016666625049453</v>
      </c>
      <c r="M97" s="48" t="s">
        <v>101</v>
      </c>
      <c r="N97" s="48"/>
      <c r="O97" s="82" t="s">
        <v>160</v>
      </c>
      <c r="P97" s="82" t="e">
        <v>#REF!</v>
      </c>
      <c r="Q97" s="64" t="s">
        <v>160</v>
      </c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</row>
    <row r="98" spans="1:49" ht="15.75" thickBot="1" x14ac:dyDescent="0.3">
      <c r="A98" s="47">
        <v>465</v>
      </c>
      <c r="B98" s="66">
        <v>8237</v>
      </c>
      <c r="C98" s="66">
        <v>33</v>
      </c>
      <c r="D98" s="66">
        <v>4</v>
      </c>
      <c r="E98" s="66" t="s">
        <v>113</v>
      </c>
      <c r="F98" s="83">
        <v>86.2</v>
      </c>
      <c r="G98" s="83">
        <v>118</v>
      </c>
      <c r="H98" s="66">
        <v>165</v>
      </c>
      <c r="I98" s="84">
        <v>41545.500694444447</v>
      </c>
      <c r="J98" s="84">
        <v>41547.536111111112</v>
      </c>
      <c r="K98" s="66" t="s">
        <v>48</v>
      </c>
      <c r="L98" s="45">
        <v>48.849999960896717</v>
      </c>
      <c r="M98" s="66" t="s">
        <v>101</v>
      </c>
      <c r="N98" s="66"/>
      <c r="O98" s="82">
        <v>5.3191075381375947</v>
      </c>
      <c r="P98" s="82">
        <v>11.097804127061066</v>
      </c>
      <c r="Q98" s="63">
        <v>0.40723121837281806</v>
      </c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</row>
    <row r="99" spans="1:49" ht="15.75" thickBot="1" x14ac:dyDescent="0.3">
      <c r="A99" s="47">
        <v>464</v>
      </c>
      <c r="B99" s="66">
        <v>8237</v>
      </c>
      <c r="C99" s="66">
        <v>33</v>
      </c>
      <c r="D99" s="66">
        <v>4</v>
      </c>
      <c r="E99" s="66" t="s">
        <v>113</v>
      </c>
      <c r="F99" s="83">
        <v>86.2</v>
      </c>
      <c r="G99" s="83">
        <v>118</v>
      </c>
      <c r="H99" s="66">
        <v>165</v>
      </c>
      <c r="I99" s="84">
        <v>41545.500694444447</v>
      </c>
      <c r="J99" s="84">
        <v>41547.536111111112</v>
      </c>
      <c r="K99" s="66" t="s">
        <v>48</v>
      </c>
      <c r="L99" s="45">
        <v>48.849999960896717</v>
      </c>
      <c r="M99" s="66" t="s">
        <v>101</v>
      </c>
      <c r="N99" s="66"/>
      <c r="O99" s="82">
        <v>5.2590051366576773</v>
      </c>
      <c r="P99" s="82">
        <v>11.153937078104397</v>
      </c>
      <c r="Q99" s="63">
        <v>0.40490184020707598</v>
      </c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</row>
    <row r="100" spans="1:49" ht="15.75" thickBot="1" x14ac:dyDescent="0.3">
      <c r="A100" s="47">
        <v>319</v>
      </c>
      <c r="B100" s="66">
        <v>8237</v>
      </c>
      <c r="C100" s="66">
        <v>33</v>
      </c>
      <c r="D100" s="66">
        <v>4</v>
      </c>
      <c r="E100" s="66" t="s">
        <v>113</v>
      </c>
      <c r="F100" s="83">
        <v>86.2</v>
      </c>
      <c r="G100" s="83">
        <v>118</v>
      </c>
      <c r="H100" s="66">
        <v>165</v>
      </c>
      <c r="I100" s="84">
        <v>41545.500694444447</v>
      </c>
      <c r="J100" s="84">
        <v>41547.536111111112</v>
      </c>
      <c r="K100" s="66" t="s">
        <v>102</v>
      </c>
      <c r="L100" s="45">
        <v>48.849999960896717</v>
      </c>
      <c r="M100" s="66" t="s">
        <v>101</v>
      </c>
      <c r="N100" s="66"/>
      <c r="O100" s="82" t="s">
        <v>160</v>
      </c>
      <c r="P100" s="82" t="e">
        <v>#REF!</v>
      </c>
      <c r="Q100" s="64" t="s">
        <v>160</v>
      </c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</row>
    <row r="101" spans="1:49" ht="15.75" thickBot="1" x14ac:dyDescent="0.3">
      <c r="A101" s="62">
        <v>425</v>
      </c>
      <c r="B101" s="49">
        <v>5075</v>
      </c>
      <c r="C101" s="49">
        <v>7</v>
      </c>
      <c r="D101" s="49">
        <v>1</v>
      </c>
      <c r="E101" s="49" t="s">
        <v>113</v>
      </c>
      <c r="F101" s="79">
        <v>53.6</v>
      </c>
      <c r="G101" s="79">
        <v>128.5</v>
      </c>
      <c r="H101" s="49">
        <v>120</v>
      </c>
      <c r="I101" s="80">
        <v>41550.474999999999</v>
      </c>
      <c r="J101" s="80">
        <v>41552.495138888888</v>
      </c>
      <c r="K101" s="49" t="s">
        <v>48</v>
      </c>
      <c r="L101" s="81">
        <v>48.483333294550548</v>
      </c>
      <c r="M101" s="49" t="s">
        <v>101</v>
      </c>
      <c r="N101" s="49"/>
      <c r="O101" s="82">
        <v>6.2032698688270047</v>
      </c>
      <c r="P101" s="82">
        <v>7.4423488102547104</v>
      </c>
      <c r="Q101" s="85">
        <v>0.34677273158079314</v>
      </c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</row>
    <row r="102" spans="1:49" ht="15.75" thickBot="1" x14ac:dyDescent="0.3">
      <c r="A102" s="47">
        <v>426</v>
      </c>
      <c r="B102" s="66">
        <v>5075</v>
      </c>
      <c r="C102" s="66">
        <v>7</v>
      </c>
      <c r="D102" s="66">
        <v>1</v>
      </c>
      <c r="E102" s="66" t="s">
        <v>113</v>
      </c>
      <c r="F102" s="83">
        <v>53.6</v>
      </c>
      <c r="G102" s="83">
        <v>128.5</v>
      </c>
      <c r="H102" s="66">
        <v>120</v>
      </c>
      <c r="I102" s="84">
        <v>41550.474999999999</v>
      </c>
      <c r="J102" s="84">
        <v>41552.495138888888</v>
      </c>
      <c r="K102" s="66" t="s">
        <v>48</v>
      </c>
      <c r="L102" s="45">
        <v>48.483333294550548</v>
      </c>
      <c r="M102" s="66" t="s">
        <v>101</v>
      </c>
      <c r="N102" s="66"/>
      <c r="O102" s="82">
        <v>5.8166474108972475</v>
      </c>
      <c r="P102" s="82">
        <v>8.0556278169775162</v>
      </c>
      <c r="Q102" s="90">
        <v>0.34047815356705635</v>
      </c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</row>
    <row r="103" spans="1:49" ht="15.75" thickBot="1" x14ac:dyDescent="0.3">
      <c r="A103" s="65" t="s">
        <v>114</v>
      </c>
      <c r="B103" s="48">
        <v>5075</v>
      </c>
      <c r="C103" s="48">
        <v>7</v>
      </c>
      <c r="D103" s="48">
        <v>1</v>
      </c>
      <c r="E103" s="48" t="s">
        <v>113</v>
      </c>
      <c r="F103" s="88">
        <v>53.6</v>
      </c>
      <c r="G103" s="88">
        <v>128.5</v>
      </c>
      <c r="H103" s="48">
        <v>120</v>
      </c>
      <c r="I103" s="89">
        <v>41550.474999999999</v>
      </c>
      <c r="J103" s="89">
        <v>41552.495138888888</v>
      </c>
      <c r="K103" s="48" t="s">
        <v>102</v>
      </c>
      <c r="L103" s="46">
        <v>48.483333294550548</v>
      </c>
      <c r="M103" s="48" t="s">
        <v>101</v>
      </c>
      <c r="N103" s="48"/>
      <c r="O103" s="93" t="s">
        <v>160</v>
      </c>
      <c r="P103" s="93" t="e">
        <v>#REF!</v>
      </c>
      <c r="Q103" s="64" t="s">
        <v>160</v>
      </c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</row>
    <row r="104" spans="1:49" ht="15.75" thickBot="1" x14ac:dyDescent="0.3">
      <c r="A104" s="47">
        <v>433</v>
      </c>
      <c r="B104" s="66">
        <v>4475</v>
      </c>
      <c r="C104" s="66">
        <v>13</v>
      </c>
      <c r="D104" s="66">
        <v>2</v>
      </c>
      <c r="E104" s="66" t="s">
        <v>113</v>
      </c>
      <c r="F104" s="83">
        <v>52.3</v>
      </c>
      <c r="G104" s="83">
        <v>126.6</v>
      </c>
      <c r="H104" s="66">
        <v>130</v>
      </c>
      <c r="I104" s="84">
        <v>41550.495138888888</v>
      </c>
      <c r="J104" s="84">
        <v>41552.54583333333</v>
      </c>
      <c r="K104" s="66" t="s">
        <v>48</v>
      </c>
      <c r="L104" s="45">
        <v>49.216666627242887</v>
      </c>
      <c r="M104" s="66" t="s">
        <v>110</v>
      </c>
      <c r="N104" s="66"/>
      <c r="O104" s="67">
        <v>4.3109493988029834</v>
      </c>
      <c r="P104" s="67">
        <v>14.809189162619662</v>
      </c>
      <c r="Q104" s="90">
        <v>0.52858191353684059</v>
      </c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</row>
    <row r="105" spans="1:49" ht="15.75" thickBot="1" x14ac:dyDescent="0.3">
      <c r="A105" s="47">
        <v>434</v>
      </c>
      <c r="B105" s="66">
        <v>4475</v>
      </c>
      <c r="C105" s="66">
        <v>13</v>
      </c>
      <c r="D105" s="66">
        <v>2</v>
      </c>
      <c r="E105" s="66" t="s">
        <v>113</v>
      </c>
      <c r="F105" s="83">
        <v>52.3</v>
      </c>
      <c r="G105" s="83">
        <v>126.6</v>
      </c>
      <c r="H105" s="66">
        <v>130</v>
      </c>
      <c r="I105" s="84">
        <v>41550.495138888888</v>
      </c>
      <c r="J105" s="84">
        <v>41552.54583333333</v>
      </c>
      <c r="K105" s="66" t="s">
        <v>48</v>
      </c>
      <c r="L105" s="45">
        <v>49.216666627242887</v>
      </c>
      <c r="M105" s="66" t="s">
        <v>110</v>
      </c>
      <c r="N105" s="66"/>
      <c r="O105" s="82">
        <v>4.4095508917316106</v>
      </c>
      <c r="P105" s="82">
        <v>14.750294957757768</v>
      </c>
      <c r="Q105" s="63">
        <v>0.53564785019433414</v>
      </c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</row>
    <row r="106" spans="1:49" ht="15.75" thickBot="1" x14ac:dyDescent="0.3">
      <c r="A106" s="47">
        <v>29</v>
      </c>
      <c r="B106" s="66">
        <v>4475</v>
      </c>
      <c r="C106" s="66">
        <v>13</v>
      </c>
      <c r="D106" s="66">
        <v>2</v>
      </c>
      <c r="E106" s="66" t="s">
        <v>113</v>
      </c>
      <c r="F106" s="83">
        <v>52.3</v>
      </c>
      <c r="G106" s="83">
        <v>126.6</v>
      </c>
      <c r="H106" s="66">
        <v>130</v>
      </c>
      <c r="I106" s="84">
        <v>41550.495138888888</v>
      </c>
      <c r="J106" s="84">
        <v>41552.54583333333</v>
      </c>
      <c r="K106" s="66" t="s">
        <v>102</v>
      </c>
      <c r="L106" s="45">
        <v>49.216666627242887</v>
      </c>
      <c r="M106" s="66" t="s">
        <v>110</v>
      </c>
      <c r="N106" s="66"/>
      <c r="O106" s="82" t="s">
        <v>160</v>
      </c>
      <c r="P106" s="82" t="e">
        <v>#REF!</v>
      </c>
      <c r="Q106" s="63" t="s">
        <v>160</v>
      </c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</row>
    <row r="107" spans="1:49" ht="15.75" thickBot="1" x14ac:dyDescent="0.3">
      <c r="A107" s="47">
        <v>216</v>
      </c>
      <c r="B107" s="66">
        <v>4475</v>
      </c>
      <c r="C107" s="66">
        <v>13</v>
      </c>
      <c r="D107" s="66">
        <v>2</v>
      </c>
      <c r="E107" s="66" t="s">
        <v>113</v>
      </c>
      <c r="F107" s="83">
        <v>52.3</v>
      </c>
      <c r="G107" s="83">
        <v>126.6</v>
      </c>
      <c r="H107" s="66">
        <v>130</v>
      </c>
      <c r="I107" s="84">
        <v>41550.495138888888</v>
      </c>
      <c r="J107" s="84">
        <v>41552.54583333333</v>
      </c>
      <c r="K107" s="66" t="s">
        <v>102</v>
      </c>
      <c r="L107" s="45">
        <v>49.216666627242887</v>
      </c>
      <c r="M107" s="66" t="s">
        <v>110</v>
      </c>
      <c r="N107" s="66"/>
      <c r="O107" s="82" t="s">
        <v>160</v>
      </c>
      <c r="P107" s="82" t="e">
        <v>#REF!</v>
      </c>
      <c r="Q107" s="64" t="s">
        <v>160</v>
      </c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</row>
    <row r="108" spans="1:49" ht="15.75" thickBot="1" x14ac:dyDescent="0.3">
      <c r="A108" s="62">
        <v>449</v>
      </c>
      <c r="B108" s="49">
        <v>5806</v>
      </c>
      <c r="C108" s="49">
        <v>27</v>
      </c>
      <c r="D108" s="49">
        <v>3</v>
      </c>
      <c r="E108" s="49" t="s">
        <v>115</v>
      </c>
      <c r="F108" s="79">
        <v>67</v>
      </c>
      <c r="G108" s="79">
        <v>122.5</v>
      </c>
      <c r="H108" s="49">
        <v>160</v>
      </c>
      <c r="I108" s="80">
        <v>41545.556250000001</v>
      </c>
      <c r="J108" s="80">
        <v>41547.407638888886</v>
      </c>
      <c r="K108" s="49" t="s">
        <v>48</v>
      </c>
      <c r="L108" s="81">
        <v>44.43333329768577</v>
      </c>
      <c r="M108" s="49" t="s">
        <v>101</v>
      </c>
      <c r="N108" s="49"/>
      <c r="O108" s="82">
        <v>7.1420548974949538</v>
      </c>
      <c r="P108" s="82">
        <v>8.6900047568022103</v>
      </c>
      <c r="Q108" s="63">
        <v>0.44025806005845658</v>
      </c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</row>
    <row r="109" spans="1:49" ht="15.75" thickBot="1" x14ac:dyDescent="0.3">
      <c r="A109" s="47">
        <v>448</v>
      </c>
      <c r="B109" s="66">
        <v>5806</v>
      </c>
      <c r="C109" s="66">
        <v>27</v>
      </c>
      <c r="D109" s="66">
        <v>3</v>
      </c>
      <c r="E109" s="66" t="s">
        <v>115</v>
      </c>
      <c r="F109" s="83">
        <v>67</v>
      </c>
      <c r="G109" s="83">
        <v>122.5</v>
      </c>
      <c r="H109" s="66">
        <v>160</v>
      </c>
      <c r="I109" s="84">
        <v>41545.556250000001</v>
      </c>
      <c r="J109" s="84">
        <v>41547.407638888886</v>
      </c>
      <c r="K109" s="66" t="s">
        <v>48</v>
      </c>
      <c r="L109" s="45">
        <v>44.43333329768577</v>
      </c>
      <c r="M109" s="66" t="s">
        <v>101</v>
      </c>
      <c r="N109" s="66"/>
      <c r="O109" s="82">
        <v>6.8773622722932739</v>
      </c>
      <c r="P109" s="82">
        <v>8.9342098251146389</v>
      </c>
      <c r="Q109" s="63">
        <v>0.43246388721101858</v>
      </c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</row>
    <row r="110" spans="1:49" ht="15.75" thickBot="1" x14ac:dyDescent="0.3">
      <c r="A110" s="47">
        <v>314</v>
      </c>
      <c r="B110" s="66">
        <v>5806</v>
      </c>
      <c r="C110" s="66">
        <v>27</v>
      </c>
      <c r="D110" s="66">
        <v>3</v>
      </c>
      <c r="E110" s="66" t="s">
        <v>115</v>
      </c>
      <c r="F110" s="83">
        <v>67</v>
      </c>
      <c r="G110" s="83">
        <v>122.5</v>
      </c>
      <c r="H110" s="66">
        <v>160</v>
      </c>
      <c r="I110" s="84">
        <v>41545.556250000001</v>
      </c>
      <c r="J110" s="84">
        <v>41547.407638888886</v>
      </c>
      <c r="K110" s="66" t="s">
        <v>102</v>
      </c>
      <c r="L110" s="45">
        <v>44.43333329768577</v>
      </c>
      <c r="M110" s="66" t="s">
        <v>101</v>
      </c>
      <c r="N110" s="66"/>
      <c r="O110" s="82" t="s">
        <v>160</v>
      </c>
      <c r="P110" s="82" t="e">
        <v>#REF!</v>
      </c>
      <c r="Q110" s="63" t="s">
        <v>160</v>
      </c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</row>
    <row r="111" spans="1:49" ht="15.75" thickBot="1" x14ac:dyDescent="0.3">
      <c r="A111" s="47">
        <v>463</v>
      </c>
      <c r="B111" s="66">
        <v>3614</v>
      </c>
      <c r="C111" s="66">
        <v>34</v>
      </c>
      <c r="D111" s="66">
        <v>4</v>
      </c>
      <c r="E111" s="66" t="s">
        <v>115</v>
      </c>
      <c r="F111" s="83">
        <v>125.3</v>
      </c>
      <c r="G111" s="83">
        <v>128.4</v>
      </c>
      <c r="H111" s="66">
        <v>200</v>
      </c>
      <c r="I111" s="84">
        <v>41545.509027777778</v>
      </c>
      <c r="J111" s="84">
        <v>41547.477777777778</v>
      </c>
      <c r="K111" s="66" t="s">
        <v>48</v>
      </c>
      <c r="L111" s="45">
        <v>47.2499999622</v>
      </c>
      <c r="M111" s="66" t="s">
        <v>101</v>
      </c>
      <c r="N111" s="66"/>
      <c r="O111" s="82">
        <v>1.3063685935790286</v>
      </c>
      <c r="P111" s="82">
        <v>19.243017091638844</v>
      </c>
      <c r="Q111" s="63">
        <v>0.56382528870431625</v>
      </c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</row>
    <row r="112" spans="1:49" ht="15.75" thickBot="1" x14ac:dyDescent="0.3">
      <c r="A112" s="47">
        <v>462</v>
      </c>
      <c r="B112" s="66">
        <v>3614</v>
      </c>
      <c r="C112" s="66">
        <v>34</v>
      </c>
      <c r="D112" s="66">
        <v>4</v>
      </c>
      <c r="E112" s="66" t="s">
        <v>115</v>
      </c>
      <c r="F112" s="83">
        <v>125.3</v>
      </c>
      <c r="G112" s="83">
        <v>128.4</v>
      </c>
      <c r="H112" s="66">
        <v>200</v>
      </c>
      <c r="I112" s="84">
        <v>41545.509027777778</v>
      </c>
      <c r="J112" s="84">
        <v>41547.477777777778</v>
      </c>
      <c r="K112" s="66" t="s">
        <v>48</v>
      </c>
      <c r="L112" s="45">
        <v>47.2499999622</v>
      </c>
      <c r="M112" s="66" t="s">
        <v>101</v>
      </c>
      <c r="N112" s="66"/>
      <c r="O112" s="82">
        <v>1.2988666197636893</v>
      </c>
      <c r="P112" s="82">
        <v>19.203685427911729</v>
      </c>
      <c r="Q112" s="63">
        <v>0.54786156303805045</v>
      </c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</row>
    <row r="113" spans="1:49" ht="15.75" thickBot="1" x14ac:dyDescent="0.3">
      <c r="A113" s="47">
        <v>101</v>
      </c>
      <c r="B113" s="66">
        <v>3614</v>
      </c>
      <c r="C113" s="66">
        <v>34</v>
      </c>
      <c r="D113" s="66">
        <v>4</v>
      </c>
      <c r="E113" s="66" t="s">
        <v>115</v>
      </c>
      <c r="F113" s="83">
        <v>125.3</v>
      </c>
      <c r="G113" s="83">
        <v>128.4</v>
      </c>
      <c r="H113" s="66">
        <v>200</v>
      </c>
      <c r="I113" s="84">
        <v>41545.509027777778</v>
      </c>
      <c r="J113" s="84">
        <v>41547.477777777778</v>
      </c>
      <c r="K113" s="66" t="s">
        <v>102</v>
      </c>
      <c r="L113" s="45">
        <v>47.2499999622</v>
      </c>
      <c r="M113" s="66" t="s">
        <v>101</v>
      </c>
      <c r="N113" s="66"/>
      <c r="O113" s="82" t="s">
        <v>160</v>
      </c>
      <c r="P113" s="82" t="e">
        <v>#REF!</v>
      </c>
      <c r="Q113" s="63" t="s">
        <v>160</v>
      </c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</row>
    <row r="114" spans="1:49" ht="15.75" thickBot="1" x14ac:dyDescent="0.3">
      <c r="A114" s="94">
        <v>251</v>
      </c>
      <c r="B114" s="70">
        <v>3614</v>
      </c>
      <c r="C114" s="70">
        <v>34</v>
      </c>
      <c r="D114" s="70">
        <v>4</v>
      </c>
      <c r="E114" s="70" t="s">
        <v>115</v>
      </c>
      <c r="F114" s="95">
        <v>125.3</v>
      </c>
      <c r="G114" s="95">
        <v>128.4</v>
      </c>
      <c r="H114" s="70">
        <v>200</v>
      </c>
      <c r="I114" s="96">
        <v>41545.509027777778</v>
      </c>
      <c r="J114" s="96">
        <v>41547.477777777778</v>
      </c>
      <c r="K114" s="70" t="s">
        <v>102</v>
      </c>
      <c r="L114" s="97">
        <v>47.2499999622</v>
      </c>
      <c r="M114" s="70" t="s">
        <v>101</v>
      </c>
      <c r="N114" s="70"/>
      <c r="O114" s="98" t="s">
        <v>160</v>
      </c>
      <c r="P114" s="98" t="e">
        <v>#REF!</v>
      </c>
      <c r="Q114" s="99" t="s">
        <v>160</v>
      </c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</row>
    <row r="115" spans="1:49" ht="15.75" thickBot="1" x14ac:dyDescent="0.3">
      <c r="A115" s="100">
        <v>427</v>
      </c>
      <c r="B115" s="101">
        <v>2238</v>
      </c>
      <c r="C115" s="101">
        <v>10</v>
      </c>
      <c r="D115" s="101">
        <v>2</v>
      </c>
      <c r="E115" s="101" t="s">
        <v>115</v>
      </c>
      <c r="F115" s="102">
        <v>69.900000000000006</v>
      </c>
      <c r="G115" s="102">
        <v>129.1</v>
      </c>
      <c r="H115" s="101">
        <v>130</v>
      </c>
      <c r="I115" s="103">
        <v>41550.481249999997</v>
      </c>
      <c r="J115" s="103">
        <v>41552.519444444442</v>
      </c>
      <c r="K115" s="101" t="s">
        <v>48</v>
      </c>
      <c r="L115" s="104">
        <v>48.916666627552736</v>
      </c>
      <c r="M115" s="101" t="s">
        <v>110</v>
      </c>
      <c r="N115" s="101"/>
      <c r="O115" s="98">
        <v>4.9242192170060353</v>
      </c>
      <c r="P115" s="98">
        <v>13.64383571376287</v>
      </c>
      <c r="Q115" s="92">
        <v>0.50806503378483014</v>
      </c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</row>
    <row r="116" spans="1:49" ht="15.75" thickBot="1" x14ac:dyDescent="0.3">
      <c r="A116" s="94">
        <v>428</v>
      </c>
      <c r="B116" s="70">
        <v>2238</v>
      </c>
      <c r="C116" s="70">
        <v>10</v>
      </c>
      <c r="D116" s="70">
        <v>2</v>
      </c>
      <c r="E116" s="70" t="s">
        <v>115</v>
      </c>
      <c r="F116" s="95">
        <v>69.900000000000006</v>
      </c>
      <c r="G116" s="95">
        <v>129.1</v>
      </c>
      <c r="H116" s="70">
        <v>130</v>
      </c>
      <c r="I116" s="96">
        <v>41550.481249999997</v>
      </c>
      <c r="J116" s="96">
        <v>41552.519444444442</v>
      </c>
      <c r="K116" s="70" t="s">
        <v>48</v>
      </c>
      <c r="L116" s="97">
        <v>48.916666627552736</v>
      </c>
      <c r="M116" s="70" t="s">
        <v>110</v>
      </c>
      <c r="N116" s="70"/>
      <c r="O116" s="98">
        <v>4.8713377724083546</v>
      </c>
      <c r="P116" s="98">
        <v>13.704894755979863</v>
      </c>
      <c r="Q116" s="90">
        <v>0.50679963690809626</v>
      </c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1:49" ht="15.75" thickBot="1" x14ac:dyDescent="0.3">
      <c r="A117" s="105">
        <v>345</v>
      </c>
      <c r="B117" s="106">
        <v>2238</v>
      </c>
      <c r="C117" s="106">
        <v>10</v>
      </c>
      <c r="D117" s="106">
        <v>2</v>
      </c>
      <c r="E117" s="106" t="s">
        <v>115</v>
      </c>
      <c r="F117" s="107">
        <v>69.900000000000006</v>
      </c>
      <c r="G117" s="107">
        <v>129.1</v>
      </c>
      <c r="H117" s="106">
        <v>130</v>
      </c>
      <c r="I117" s="108">
        <v>41550.481249999997</v>
      </c>
      <c r="J117" s="108">
        <v>41552.519444444442</v>
      </c>
      <c r="K117" s="106" t="s">
        <v>102</v>
      </c>
      <c r="L117" s="109">
        <v>48.916666627552736</v>
      </c>
      <c r="M117" s="106" t="s">
        <v>110</v>
      </c>
      <c r="N117" s="106"/>
      <c r="O117" s="110" t="s">
        <v>160</v>
      </c>
      <c r="P117" s="110" t="e">
        <v>#REF!</v>
      </c>
      <c r="Q117" s="99" t="s">
        <v>160</v>
      </c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1:49" ht="15.75" thickBot="1" x14ac:dyDescent="0.3">
      <c r="A118" s="94">
        <v>429</v>
      </c>
      <c r="B118" s="70">
        <v>2236</v>
      </c>
      <c r="C118" s="70">
        <v>10</v>
      </c>
      <c r="D118" s="70">
        <v>2</v>
      </c>
      <c r="E118" s="70" t="s">
        <v>115</v>
      </c>
      <c r="F118" s="95">
        <v>69.900000000000006</v>
      </c>
      <c r="G118" s="95">
        <v>123.7</v>
      </c>
      <c r="H118" s="70">
        <v>120</v>
      </c>
      <c r="I118" s="96">
        <v>41550.484027777777</v>
      </c>
      <c r="J118" s="96">
        <v>41552.527083333334</v>
      </c>
      <c r="K118" s="70" t="s">
        <v>48</v>
      </c>
      <c r="L118" s="97">
        <v>49.03333329415711</v>
      </c>
      <c r="M118" s="70" t="s">
        <v>101</v>
      </c>
      <c r="N118" s="70"/>
      <c r="O118" s="69">
        <v>6.8779165534167133</v>
      </c>
      <c r="P118" s="69">
        <v>9.763317311747036</v>
      </c>
      <c r="Q118" s="90">
        <v>0.46455385617166323</v>
      </c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1:49" ht="15.75" thickBot="1" x14ac:dyDescent="0.3">
      <c r="A119" s="94">
        <v>430</v>
      </c>
      <c r="B119" s="70">
        <v>2236</v>
      </c>
      <c r="C119" s="70">
        <v>10</v>
      </c>
      <c r="D119" s="70">
        <v>2</v>
      </c>
      <c r="E119" s="70" t="s">
        <v>115</v>
      </c>
      <c r="F119" s="95">
        <v>69.900000000000006</v>
      </c>
      <c r="G119" s="95">
        <v>123.7</v>
      </c>
      <c r="H119" s="70">
        <v>120</v>
      </c>
      <c r="I119" s="96">
        <v>41550.484027777777</v>
      </c>
      <c r="J119" s="96">
        <v>41552.527083333334</v>
      </c>
      <c r="K119" s="70" t="s">
        <v>48</v>
      </c>
      <c r="L119" s="97">
        <v>49.03333329415711</v>
      </c>
      <c r="M119" s="70" t="s">
        <v>101</v>
      </c>
      <c r="N119" s="70"/>
      <c r="O119" s="98">
        <v>6.6258877234577982</v>
      </c>
      <c r="P119" s="98">
        <v>9.9265481302467968</v>
      </c>
      <c r="Q119" s="90">
        <v>0.45405692599445135</v>
      </c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1:49" ht="15.75" thickBot="1" x14ac:dyDescent="0.3">
      <c r="A120" s="94">
        <v>44</v>
      </c>
      <c r="B120" s="70">
        <v>2236</v>
      </c>
      <c r="C120" s="70">
        <v>10</v>
      </c>
      <c r="D120" s="70">
        <v>2</v>
      </c>
      <c r="E120" s="70" t="s">
        <v>115</v>
      </c>
      <c r="F120" s="95">
        <v>69.900000000000006</v>
      </c>
      <c r="G120" s="95">
        <v>123.7</v>
      </c>
      <c r="H120" s="70">
        <v>120</v>
      </c>
      <c r="I120" s="96">
        <v>41550.484027777777</v>
      </c>
      <c r="J120" s="96">
        <v>41552.527083333334</v>
      </c>
      <c r="K120" s="70" t="s">
        <v>102</v>
      </c>
      <c r="L120" s="97">
        <v>49.03333329415711</v>
      </c>
      <c r="M120" s="70" t="s">
        <v>101</v>
      </c>
      <c r="N120" s="70"/>
      <c r="O120" s="98" t="s">
        <v>160</v>
      </c>
      <c r="P120" s="98" t="e">
        <v>#REF!</v>
      </c>
      <c r="Q120" s="90" t="s">
        <v>160</v>
      </c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1:49" ht="15.75" thickBot="1" x14ac:dyDescent="0.3">
      <c r="A121" s="100">
        <v>461</v>
      </c>
      <c r="B121" s="101">
        <v>10408</v>
      </c>
      <c r="C121" s="101">
        <v>30</v>
      </c>
      <c r="D121" s="101">
        <v>4</v>
      </c>
      <c r="E121" s="101" t="s">
        <v>69</v>
      </c>
      <c r="F121" s="102">
        <v>39.700000000000003</v>
      </c>
      <c r="G121" s="102">
        <v>124.3</v>
      </c>
      <c r="H121" s="101">
        <v>150</v>
      </c>
      <c r="I121" s="103">
        <v>41545.539583333331</v>
      </c>
      <c r="J121" s="103">
        <v>41547.459027777775</v>
      </c>
      <c r="K121" s="101" t="s">
        <v>48</v>
      </c>
      <c r="L121" s="104">
        <v>46.066666629797808</v>
      </c>
      <c r="M121" s="101" t="s">
        <v>101</v>
      </c>
      <c r="N121" s="101"/>
      <c r="O121" s="98">
        <v>5.0633074219783731</v>
      </c>
      <c r="P121" s="98">
        <v>10.373087475951133</v>
      </c>
      <c r="Q121" s="90">
        <v>0.36094783161184107</v>
      </c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1:49" ht="15.75" thickBot="1" x14ac:dyDescent="0.3">
      <c r="A122" s="94">
        <v>460</v>
      </c>
      <c r="B122" s="70">
        <v>10408</v>
      </c>
      <c r="C122" s="70">
        <v>30</v>
      </c>
      <c r="D122" s="70">
        <v>4</v>
      </c>
      <c r="E122" s="70" t="s">
        <v>69</v>
      </c>
      <c r="F122" s="95">
        <v>39.700000000000003</v>
      </c>
      <c r="G122" s="95">
        <v>124.3</v>
      </c>
      <c r="H122" s="70">
        <v>150</v>
      </c>
      <c r="I122" s="96">
        <v>41545.539583333331</v>
      </c>
      <c r="J122" s="96">
        <v>41547.459027777775</v>
      </c>
      <c r="K122" s="70" t="s">
        <v>48</v>
      </c>
      <c r="L122" s="97">
        <v>46.066666629797808</v>
      </c>
      <c r="M122" s="70" t="s">
        <v>101</v>
      </c>
      <c r="N122" s="70"/>
      <c r="O122" s="98">
        <v>5.0917624253151388</v>
      </c>
      <c r="P122" s="98">
        <v>10.256861056336618</v>
      </c>
      <c r="Q122" s="90">
        <v>0.3590469985910591</v>
      </c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1:49" ht="15.75" thickBot="1" x14ac:dyDescent="0.3">
      <c r="A123" s="94">
        <v>226</v>
      </c>
      <c r="B123" s="70">
        <v>10408</v>
      </c>
      <c r="C123" s="70">
        <v>30</v>
      </c>
      <c r="D123" s="70">
        <v>4</v>
      </c>
      <c r="E123" s="70" t="s">
        <v>69</v>
      </c>
      <c r="F123" s="95">
        <v>39.700000000000003</v>
      </c>
      <c r="G123" s="95">
        <v>124.3</v>
      </c>
      <c r="H123" s="70">
        <v>150</v>
      </c>
      <c r="I123" s="96">
        <v>41545.539583333331</v>
      </c>
      <c r="J123" s="96">
        <v>41547.459027777775</v>
      </c>
      <c r="K123" s="70" t="s">
        <v>102</v>
      </c>
      <c r="L123" s="97">
        <v>46.066666629797808</v>
      </c>
      <c r="M123" s="70" t="s">
        <v>101</v>
      </c>
      <c r="N123" s="70"/>
      <c r="O123" s="98" t="s">
        <v>160</v>
      </c>
      <c r="P123" s="98" t="e">
        <v>#REF!</v>
      </c>
      <c r="Q123" s="90" t="s">
        <v>160</v>
      </c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1:49" ht="15.75" thickBot="1" x14ac:dyDescent="0.3">
      <c r="A124" s="105">
        <v>359</v>
      </c>
      <c r="B124" s="106">
        <v>10408</v>
      </c>
      <c r="C124" s="106">
        <v>30</v>
      </c>
      <c r="D124" s="106">
        <v>4</v>
      </c>
      <c r="E124" s="106" t="s">
        <v>69</v>
      </c>
      <c r="F124" s="107">
        <v>39.700000000000003</v>
      </c>
      <c r="G124" s="107">
        <v>124.3</v>
      </c>
      <c r="H124" s="106">
        <v>150</v>
      </c>
      <c r="I124" s="108">
        <v>41545.539583333331</v>
      </c>
      <c r="J124" s="108">
        <v>41547.459027777775</v>
      </c>
      <c r="K124" s="106" t="s">
        <v>102</v>
      </c>
      <c r="L124" s="109">
        <v>46.066666629797808</v>
      </c>
      <c r="M124" s="106" t="s">
        <v>101</v>
      </c>
      <c r="N124" s="106"/>
      <c r="O124" s="98" t="s">
        <v>160</v>
      </c>
      <c r="P124" s="98" t="e">
        <v>#REF!</v>
      </c>
      <c r="Q124" s="99" t="s">
        <v>160</v>
      </c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1:49" ht="15.75" thickBot="1" x14ac:dyDescent="0.3">
      <c r="A125" s="94">
        <v>481</v>
      </c>
      <c r="B125" s="70">
        <v>2863</v>
      </c>
      <c r="C125" s="70">
        <v>24</v>
      </c>
      <c r="D125" s="70">
        <v>3</v>
      </c>
      <c r="E125" s="70" t="s">
        <v>69</v>
      </c>
      <c r="F125" s="95">
        <v>120</v>
      </c>
      <c r="G125" s="95">
        <v>144.4</v>
      </c>
      <c r="H125" s="70">
        <v>180</v>
      </c>
      <c r="I125" s="96">
        <v>41545.445138888892</v>
      </c>
      <c r="J125" s="96">
        <v>41547.573611111111</v>
      </c>
      <c r="K125" s="70" t="s">
        <v>48</v>
      </c>
      <c r="L125" s="97">
        <v>51.083333292389057</v>
      </c>
      <c r="M125" s="70" t="s">
        <v>101</v>
      </c>
      <c r="N125" s="70"/>
      <c r="O125" s="98">
        <v>5.5963613094802698</v>
      </c>
      <c r="P125" s="98">
        <v>11.196932808935109</v>
      </c>
      <c r="Q125" s="90">
        <v>0.43297503364620366</v>
      </c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1:49" ht="15.75" thickBot="1" x14ac:dyDescent="0.3">
      <c r="A126" s="94">
        <v>480</v>
      </c>
      <c r="B126" s="70">
        <v>2863</v>
      </c>
      <c r="C126" s="70">
        <v>24</v>
      </c>
      <c r="D126" s="70">
        <v>3</v>
      </c>
      <c r="E126" s="70" t="s">
        <v>69</v>
      </c>
      <c r="F126" s="95">
        <v>120</v>
      </c>
      <c r="G126" s="95">
        <v>144.4</v>
      </c>
      <c r="H126" s="70">
        <v>180</v>
      </c>
      <c r="I126" s="96">
        <v>41545.445138888892</v>
      </c>
      <c r="J126" s="96">
        <v>41547.573611111111</v>
      </c>
      <c r="K126" s="70" t="s">
        <v>48</v>
      </c>
      <c r="L126" s="97">
        <v>51.083333292389057</v>
      </c>
      <c r="M126" s="70" t="s">
        <v>101</v>
      </c>
      <c r="N126" s="70"/>
      <c r="O126" s="98">
        <v>5.4725261212635532</v>
      </c>
      <c r="P126" s="98">
        <v>11.318613893148964</v>
      </c>
      <c r="Q126" s="90">
        <v>0.42867348545225942</v>
      </c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1:49" ht="15.75" thickBot="1" x14ac:dyDescent="0.3">
      <c r="A127" s="94">
        <v>224</v>
      </c>
      <c r="B127" s="70">
        <v>2863</v>
      </c>
      <c r="C127" s="70">
        <v>24</v>
      </c>
      <c r="D127" s="70">
        <v>3</v>
      </c>
      <c r="E127" s="70" t="s">
        <v>69</v>
      </c>
      <c r="F127" s="95">
        <v>120</v>
      </c>
      <c r="G127" s="95">
        <v>144.4</v>
      </c>
      <c r="H127" s="70">
        <v>180</v>
      </c>
      <c r="I127" s="96">
        <v>41545.445138888892</v>
      </c>
      <c r="J127" s="96">
        <v>41547.573611111111</v>
      </c>
      <c r="K127" s="70" t="s">
        <v>102</v>
      </c>
      <c r="L127" s="97">
        <v>51.083333292389057</v>
      </c>
      <c r="M127" s="70" t="s">
        <v>101</v>
      </c>
      <c r="N127" s="70"/>
      <c r="O127" s="98" t="s">
        <v>160</v>
      </c>
      <c r="P127" s="98" t="e">
        <v>#REF!</v>
      </c>
      <c r="Q127" s="90" t="s">
        <v>160</v>
      </c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1:49" ht="15.75" thickBot="1" x14ac:dyDescent="0.3">
      <c r="A128" s="94">
        <v>28</v>
      </c>
      <c r="B128" s="70">
        <v>2863</v>
      </c>
      <c r="C128" s="70">
        <v>24</v>
      </c>
      <c r="D128" s="70">
        <v>3</v>
      </c>
      <c r="E128" s="70" t="s">
        <v>69</v>
      </c>
      <c r="F128" s="95">
        <v>120</v>
      </c>
      <c r="G128" s="95">
        <v>144.4</v>
      </c>
      <c r="H128" s="70">
        <v>180</v>
      </c>
      <c r="I128" s="96">
        <v>41545.445138888892</v>
      </c>
      <c r="J128" s="96">
        <v>41547.573611111111</v>
      </c>
      <c r="K128" s="70" t="s">
        <v>102</v>
      </c>
      <c r="L128" s="97">
        <v>51.083333292389057</v>
      </c>
      <c r="M128" s="70" t="s">
        <v>101</v>
      </c>
      <c r="N128" s="70"/>
      <c r="O128" s="98" t="s">
        <v>160</v>
      </c>
      <c r="P128" s="98" t="e">
        <v>#REF!</v>
      </c>
      <c r="Q128" s="90" t="s">
        <v>160</v>
      </c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1:49" ht="15.75" thickBot="1" x14ac:dyDescent="0.3">
      <c r="A129" s="100">
        <v>445</v>
      </c>
      <c r="B129" s="101">
        <v>1885</v>
      </c>
      <c r="C129" s="101">
        <v>14</v>
      </c>
      <c r="D129" s="101">
        <v>2</v>
      </c>
      <c r="E129" s="101" t="s">
        <v>69</v>
      </c>
      <c r="F129" s="102">
        <v>109.8</v>
      </c>
      <c r="G129" s="102">
        <v>130</v>
      </c>
      <c r="H129" s="101">
        <v>160</v>
      </c>
      <c r="I129" s="103">
        <v>41550.515972222223</v>
      </c>
      <c r="J129" s="103">
        <v>41552.55972222222</v>
      </c>
      <c r="K129" s="101" t="s">
        <v>48</v>
      </c>
      <c r="L129" s="104">
        <v>49.049999960690151</v>
      </c>
      <c r="M129" s="101" t="s">
        <v>101</v>
      </c>
      <c r="N129" s="101"/>
      <c r="O129" s="98">
        <v>6.1619787327850108</v>
      </c>
      <c r="P129" s="98">
        <v>9.3632625456460339</v>
      </c>
      <c r="Q129" s="92">
        <v>0.4015542645413317</v>
      </c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1:49" ht="15.75" thickBot="1" x14ac:dyDescent="0.3">
      <c r="A130" s="105">
        <v>109</v>
      </c>
      <c r="B130" s="106">
        <v>1885</v>
      </c>
      <c r="C130" s="106">
        <v>14</v>
      </c>
      <c r="D130" s="106">
        <v>2</v>
      </c>
      <c r="E130" s="106" t="s">
        <v>69</v>
      </c>
      <c r="F130" s="107">
        <v>109.8</v>
      </c>
      <c r="G130" s="107">
        <v>130</v>
      </c>
      <c r="H130" s="106">
        <v>160</v>
      </c>
      <c r="I130" s="108">
        <v>41550.515972222223</v>
      </c>
      <c r="J130" s="108">
        <v>41552.55972222222</v>
      </c>
      <c r="K130" s="106" t="s">
        <v>102</v>
      </c>
      <c r="L130" s="109">
        <v>49.049999960690151</v>
      </c>
      <c r="M130" s="106" t="s">
        <v>101</v>
      </c>
      <c r="N130" s="106"/>
      <c r="O130" s="110" t="s">
        <v>160</v>
      </c>
      <c r="P130" s="110" t="e">
        <v>#REF!</v>
      </c>
      <c r="Q130" s="99" t="s">
        <v>160</v>
      </c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1" spans="1:49" ht="15.75" thickBot="1" x14ac:dyDescent="0.3">
      <c r="A131" s="94">
        <v>446</v>
      </c>
      <c r="B131" s="70">
        <v>5148</v>
      </c>
      <c r="C131" s="70">
        <v>14</v>
      </c>
      <c r="D131" s="70">
        <v>2</v>
      </c>
      <c r="E131" s="70" t="s">
        <v>69</v>
      </c>
      <c r="F131" s="95">
        <v>77.8</v>
      </c>
      <c r="G131" s="95">
        <v>135.30000000000001</v>
      </c>
      <c r="H131" s="70">
        <v>75</v>
      </c>
      <c r="I131" s="96">
        <v>41550.520833333336</v>
      </c>
      <c r="J131" s="96">
        <v>41552.566666666666</v>
      </c>
      <c r="K131" s="70" t="s">
        <v>48</v>
      </c>
      <c r="L131" s="97">
        <v>49.099999960638506</v>
      </c>
      <c r="M131" s="70" t="s">
        <v>101</v>
      </c>
      <c r="N131" s="70"/>
      <c r="O131" s="69">
        <v>5.4670320832642636</v>
      </c>
      <c r="P131" s="69">
        <v>6.770159444380818</v>
      </c>
      <c r="Q131" s="90">
        <v>0.29087381956818742</v>
      </c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</row>
    <row r="132" spans="1:49" ht="15.75" thickBot="1" x14ac:dyDescent="0.3">
      <c r="A132" s="94">
        <v>447</v>
      </c>
      <c r="B132" s="70">
        <v>5148</v>
      </c>
      <c r="C132" s="70">
        <v>14</v>
      </c>
      <c r="D132" s="70">
        <v>2</v>
      </c>
      <c r="E132" s="70" t="s">
        <v>69</v>
      </c>
      <c r="F132" s="95">
        <v>77.8</v>
      </c>
      <c r="G132" s="95">
        <v>135.30000000000001</v>
      </c>
      <c r="H132" s="70">
        <v>75</v>
      </c>
      <c r="I132" s="96">
        <v>41550.520833333336</v>
      </c>
      <c r="J132" s="96">
        <v>41552.566666666666</v>
      </c>
      <c r="K132" s="70" t="s">
        <v>48</v>
      </c>
      <c r="L132" s="97">
        <v>49.099999960638506</v>
      </c>
      <c r="M132" s="70" t="s">
        <v>101</v>
      </c>
      <c r="N132" s="70"/>
      <c r="O132" s="98">
        <v>5.2655710138094127</v>
      </c>
      <c r="P132" s="98">
        <v>6.9205334439968453</v>
      </c>
      <c r="Q132" s="90">
        <v>0.28307804538696396</v>
      </c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</row>
    <row r="133" spans="1:49" ht="15.75" thickBot="1" x14ac:dyDescent="0.3">
      <c r="A133" s="94" t="s">
        <v>116</v>
      </c>
      <c r="B133" s="70">
        <v>5148</v>
      </c>
      <c r="C133" s="70">
        <v>14</v>
      </c>
      <c r="D133" s="70">
        <v>2</v>
      </c>
      <c r="E133" s="70" t="s">
        <v>69</v>
      </c>
      <c r="F133" s="95">
        <v>77.8</v>
      </c>
      <c r="G133" s="95">
        <v>135.30000000000001</v>
      </c>
      <c r="H133" s="70">
        <v>75</v>
      </c>
      <c r="I133" s="96">
        <v>41550.520833333336</v>
      </c>
      <c r="J133" s="96">
        <v>41552.566666666666</v>
      </c>
      <c r="K133" s="70" t="s">
        <v>102</v>
      </c>
      <c r="L133" s="97">
        <v>49.099999960638506</v>
      </c>
      <c r="M133" s="70" t="s">
        <v>101</v>
      </c>
      <c r="N133" s="70"/>
      <c r="O133" s="98" t="s">
        <v>160</v>
      </c>
      <c r="P133" s="98" t="e">
        <v>#REF!</v>
      </c>
      <c r="Q133" s="90" t="s">
        <v>160</v>
      </c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</row>
    <row r="134" spans="1:49" ht="15.75" thickBot="1" x14ac:dyDescent="0.3">
      <c r="A134" s="100">
        <v>459</v>
      </c>
      <c r="B134" s="101">
        <v>5662</v>
      </c>
      <c r="C134" s="101">
        <v>22</v>
      </c>
      <c r="D134" s="101">
        <v>3</v>
      </c>
      <c r="E134" s="101" t="s">
        <v>117</v>
      </c>
      <c r="F134" s="102">
        <v>58.4</v>
      </c>
      <c r="G134" s="102">
        <v>130.1</v>
      </c>
      <c r="H134" s="101">
        <v>140</v>
      </c>
      <c r="I134" s="103">
        <v>41545.550694444442</v>
      </c>
      <c r="J134" s="103">
        <v>41547.42291666667</v>
      </c>
      <c r="K134" s="101" t="s">
        <v>48</v>
      </c>
      <c r="L134" s="104">
        <v>44.933333297518601</v>
      </c>
      <c r="M134" s="101" t="s">
        <v>101</v>
      </c>
      <c r="N134" s="101"/>
      <c r="O134" s="98">
        <v>3.9395706980225262</v>
      </c>
      <c r="P134" s="98">
        <v>12.273937815006803</v>
      </c>
      <c r="Q134" s="92">
        <v>0.34159203418612244</v>
      </c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</row>
    <row r="135" spans="1:49" ht="15.75" thickBot="1" x14ac:dyDescent="0.3">
      <c r="A135" s="94">
        <v>458</v>
      </c>
      <c r="B135" s="70">
        <v>5662</v>
      </c>
      <c r="C135" s="70">
        <v>22</v>
      </c>
      <c r="D135" s="70">
        <v>3</v>
      </c>
      <c r="E135" s="70" t="s">
        <v>117</v>
      </c>
      <c r="F135" s="95">
        <v>58.4</v>
      </c>
      <c r="G135" s="95">
        <v>130.1</v>
      </c>
      <c r="H135" s="70">
        <v>140</v>
      </c>
      <c r="I135" s="96">
        <v>41545.550694444442</v>
      </c>
      <c r="J135" s="96">
        <v>41547.42291666667</v>
      </c>
      <c r="K135" s="70" t="s">
        <v>48</v>
      </c>
      <c r="L135" s="97">
        <v>44.933333297518601</v>
      </c>
      <c r="M135" s="70" t="s">
        <v>101</v>
      </c>
      <c r="N135" s="70"/>
      <c r="O135" s="98">
        <v>4.0377383876557831</v>
      </c>
      <c r="P135" s="98">
        <v>12.064215508066908</v>
      </c>
      <c r="Q135" s="90">
        <v>0.3419260479900994</v>
      </c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</row>
    <row r="136" spans="1:49" ht="15.75" thickBot="1" x14ac:dyDescent="0.3">
      <c r="A136" s="94">
        <v>320</v>
      </c>
      <c r="B136" s="70">
        <v>5662</v>
      </c>
      <c r="C136" s="70">
        <v>22</v>
      </c>
      <c r="D136" s="70">
        <v>3</v>
      </c>
      <c r="E136" s="70" t="s">
        <v>117</v>
      </c>
      <c r="F136" s="95">
        <v>58.4</v>
      </c>
      <c r="G136" s="95">
        <v>130.1</v>
      </c>
      <c r="H136" s="70">
        <v>140</v>
      </c>
      <c r="I136" s="96">
        <v>41545.550694444442</v>
      </c>
      <c r="J136" s="96">
        <v>41547.42291666667</v>
      </c>
      <c r="K136" s="70" t="s">
        <v>102</v>
      </c>
      <c r="L136" s="97">
        <v>44.933333297518601</v>
      </c>
      <c r="M136" s="70" t="s">
        <v>101</v>
      </c>
      <c r="N136" s="70"/>
      <c r="O136" s="98" t="s">
        <v>160</v>
      </c>
      <c r="P136" s="98" t="e">
        <v>#REF!</v>
      </c>
      <c r="Q136" s="90" t="s">
        <v>160</v>
      </c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</row>
    <row r="137" spans="1:49" ht="15.75" thickBot="1" x14ac:dyDescent="0.3">
      <c r="A137" s="105">
        <v>335</v>
      </c>
      <c r="B137" s="106">
        <v>5662</v>
      </c>
      <c r="C137" s="106">
        <v>22</v>
      </c>
      <c r="D137" s="106">
        <v>3</v>
      </c>
      <c r="E137" s="106" t="s">
        <v>117</v>
      </c>
      <c r="F137" s="107">
        <v>58.4</v>
      </c>
      <c r="G137" s="107">
        <v>130.1</v>
      </c>
      <c r="H137" s="106">
        <v>140</v>
      </c>
      <c r="I137" s="108">
        <v>41545.550694444442</v>
      </c>
      <c r="J137" s="108">
        <v>41547.42291666667</v>
      </c>
      <c r="K137" s="106" t="s">
        <v>102</v>
      </c>
      <c r="L137" s="109">
        <v>44.933333297518601</v>
      </c>
      <c r="M137" s="106" t="s">
        <v>101</v>
      </c>
      <c r="N137" s="106"/>
      <c r="O137" s="110" t="s">
        <v>160</v>
      </c>
      <c r="P137" s="110" t="e">
        <v>#REF!</v>
      </c>
      <c r="Q137" s="99" t="s">
        <v>160</v>
      </c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</row>
    <row r="138" spans="1:49" ht="15.75" thickBot="1" x14ac:dyDescent="0.3">
      <c r="A138" s="94">
        <v>469</v>
      </c>
      <c r="B138" s="70">
        <v>3862</v>
      </c>
      <c r="C138" s="70">
        <v>35</v>
      </c>
      <c r="D138" s="70">
        <v>4</v>
      </c>
      <c r="E138" s="70" t="s">
        <v>117</v>
      </c>
      <c r="F138" s="95">
        <v>114.3</v>
      </c>
      <c r="G138" s="95">
        <v>130.5</v>
      </c>
      <c r="H138" s="70">
        <v>160</v>
      </c>
      <c r="I138" s="96">
        <v>41545.493750000001</v>
      </c>
      <c r="J138" s="96">
        <v>41547.509722222225</v>
      </c>
      <c r="K138" s="70" t="s">
        <v>48</v>
      </c>
      <c r="L138" s="97">
        <v>48.383333294653831</v>
      </c>
      <c r="M138" s="70" t="s">
        <v>101</v>
      </c>
      <c r="N138" s="70"/>
      <c r="O138" s="98">
        <v>3.7202964089629633</v>
      </c>
      <c r="P138" s="98">
        <v>15.337523089666435</v>
      </c>
      <c r="Q138" s="90">
        <v>0.49835844592287465</v>
      </c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</row>
    <row r="139" spans="1:49" ht="15.75" thickBot="1" x14ac:dyDescent="0.3">
      <c r="A139" s="94">
        <v>468</v>
      </c>
      <c r="B139" s="70">
        <v>3862</v>
      </c>
      <c r="C139" s="70">
        <v>35</v>
      </c>
      <c r="D139" s="70">
        <v>4</v>
      </c>
      <c r="E139" s="70" t="s">
        <v>117</v>
      </c>
      <c r="F139" s="95">
        <v>114.3</v>
      </c>
      <c r="G139" s="95">
        <v>130.5</v>
      </c>
      <c r="H139" s="70">
        <v>160</v>
      </c>
      <c r="I139" s="96">
        <v>41545.493750000001</v>
      </c>
      <c r="J139" s="96">
        <v>41547.509722222225</v>
      </c>
      <c r="K139" s="70" t="s">
        <v>48</v>
      </c>
      <c r="L139" s="97">
        <v>48.383333294653831</v>
      </c>
      <c r="M139" s="70" t="s">
        <v>101</v>
      </c>
      <c r="N139" s="70"/>
      <c r="O139" s="98">
        <v>3.7573558666367806</v>
      </c>
      <c r="P139" s="98">
        <v>15.143148430291651</v>
      </c>
      <c r="Q139" s="90">
        <v>0.48652706629900133</v>
      </c>
      <c r="R139" s="4"/>
      <c r="S139" s="111"/>
      <c r="T139" s="111"/>
      <c r="U139" s="111"/>
      <c r="V139" s="111"/>
      <c r="W139" s="111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</row>
    <row r="140" spans="1:49" ht="15.75" thickBot="1" x14ac:dyDescent="0.3">
      <c r="A140" s="94">
        <v>470</v>
      </c>
      <c r="B140" s="70">
        <v>3862</v>
      </c>
      <c r="C140" s="70">
        <v>35</v>
      </c>
      <c r="D140" s="70">
        <v>4</v>
      </c>
      <c r="E140" s="70" t="s">
        <v>117</v>
      </c>
      <c r="F140" s="95">
        <v>114.3</v>
      </c>
      <c r="G140" s="95">
        <v>130.5</v>
      </c>
      <c r="H140" s="70">
        <v>160</v>
      </c>
      <c r="I140" s="96">
        <v>41545.493750000001</v>
      </c>
      <c r="J140" s="96">
        <v>41547.509722222225</v>
      </c>
      <c r="K140" s="70" t="s">
        <v>102</v>
      </c>
      <c r="L140" s="97">
        <v>48.383333294653831</v>
      </c>
      <c r="M140" s="70" t="s">
        <v>101</v>
      </c>
      <c r="N140" s="70"/>
      <c r="O140" s="98" t="s">
        <v>160</v>
      </c>
      <c r="P140" s="98" t="e">
        <v>#REF!</v>
      </c>
      <c r="Q140" s="90" t="s">
        <v>160</v>
      </c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</row>
    <row r="141" spans="1:49" ht="15.75" thickBot="1" x14ac:dyDescent="0.3">
      <c r="A141" s="94">
        <v>471</v>
      </c>
      <c r="B141" s="70">
        <v>3862</v>
      </c>
      <c r="C141" s="70">
        <v>35</v>
      </c>
      <c r="D141" s="70">
        <v>4</v>
      </c>
      <c r="E141" s="70" t="s">
        <v>117</v>
      </c>
      <c r="F141" s="95">
        <v>114.3</v>
      </c>
      <c r="G141" s="95">
        <v>130.5</v>
      </c>
      <c r="H141" s="70">
        <v>160</v>
      </c>
      <c r="I141" s="96">
        <v>41545.493750000001</v>
      </c>
      <c r="J141" s="96">
        <v>41547.509722222225</v>
      </c>
      <c r="K141" s="70" t="s">
        <v>102</v>
      </c>
      <c r="L141" s="97">
        <v>48.383333294653831</v>
      </c>
      <c r="M141" s="70" t="s">
        <v>101</v>
      </c>
      <c r="N141" s="70"/>
      <c r="O141" s="98" t="s">
        <v>160</v>
      </c>
      <c r="P141" s="98" t="e">
        <v>#REF!</v>
      </c>
      <c r="Q141" s="99" t="s">
        <v>160</v>
      </c>
      <c r="R141" s="4"/>
      <c r="S141" s="111"/>
      <c r="T141" s="111"/>
      <c r="U141" s="111"/>
      <c r="V141" s="111"/>
      <c r="W141" s="111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</row>
    <row r="142" spans="1:49" ht="15.75" thickBot="1" x14ac:dyDescent="0.3">
      <c r="A142" s="100">
        <v>421</v>
      </c>
      <c r="B142" s="101">
        <v>5024</v>
      </c>
      <c r="C142" s="101">
        <v>3</v>
      </c>
      <c r="D142" s="101">
        <v>1</v>
      </c>
      <c r="E142" s="101" t="s">
        <v>117</v>
      </c>
      <c r="F142" s="102">
        <v>59.5</v>
      </c>
      <c r="G142" s="102">
        <v>130.5</v>
      </c>
      <c r="H142" s="101">
        <v>130</v>
      </c>
      <c r="I142" s="103">
        <v>41550.46875</v>
      </c>
      <c r="J142" s="103">
        <v>41552.479861111111</v>
      </c>
      <c r="K142" s="101" t="s">
        <v>48</v>
      </c>
      <c r="L142" s="104">
        <v>48.26666662804945</v>
      </c>
      <c r="M142" s="101" t="s">
        <v>101</v>
      </c>
      <c r="N142" s="101"/>
      <c r="O142" s="98">
        <v>5.3948711724102187</v>
      </c>
      <c r="P142" s="98">
        <v>12.431114039616194</v>
      </c>
      <c r="Q142" s="90">
        <v>0.47772703026633917</v>
      </c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</row>
    <row r="143" spans="1:49" ht="15.75" thickBot="1" x14ac:dyDescent="0.3">
      <c r="A143" s="94">
        <v>422</v>
      </c>
      <c r="B143" s="70">
        <v>5024</v>
      </c>
      <c r="C143" s="70">
        <v>3</v>
      </c>
      <c r="D143" s="70">
        <v>1</v>
      </c>
      <c r="E143" s="70" t="s">
        <v>117</v>
      </c>
      <c r="F143" s="95">
        <v>59.5</v>
      </c>
      <c r="G143" s="95">
        <v>130.5</v>
      </c>
      <c r="H143" s="70">
        <v>130</v>
      </c>
      <c r="I143" s="96">
        <v>41550.46875</v>
      </c>
      <c r="J143" s="96">
        <v>41552.479861111111</v>
      </c>
      <c r="K143" s="70" t="s">
        <v>48</v>
      </c>
      <c r="L143" s="97">
        <v>48.26666662804945</v>
      </c>
      <c r="M143" s="70" t="s">
        <v>101</v>
      </c>
      <c r="N143" s="70"/>
      <c r="O143" s="98">
        <v>5.3712219161720771</v>
      </c>
      <c r="P143" s="98">
        <v>12.487961920080032</v>
      </c>
      <c r="Q143" s="90">
        <v>0.47881238751517163</v>
      </c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</row>
    <row r="144" spans="1:49" ht="15.75" thickBot="1" x14ac:dyDescent="0.3">
      <c r="A144" s="94">
        <v>88</v>
      </c>
      <c r="B144" s="70">
        <v>5024</v>
      </c>
      <c r="C144" s="70">
        <v>3</v>
      </c>
      <c r="D144" s="70">
        <v>1</v>
      </c>
      <c r="E144" s="70" t="s">
        <v>117</v>
      </c>
      <c r="F144" s="95">
        <v>59.5</v>
      </c>
      <c r="G144" s="95">
        <v>130.5</v>
      </c>
      <c r="H144" s="70">
        <v>130</v>
      </c>
      <c r="I144" s="96">
        <v>41550.46875</v>
      </c>
      <c r="J144" s="96">
        <v>41552.479861111111</v>
      </c>
      <c r="K144" s="70" t="s">
        <v>102</v>
      </c>
      <c r="L144" s="97">
        <v>48.26666662804945</v>
      </c>
      <c r="M144" s="70" t="s">
        <v>101</v>
      </c>
      <c r="N144" s="70"/>
      <c r="O144" s="98" t="s">
        <v>160</v>
      </c>
      <c r="P144" s="98" t="e">
        <v>#REF!</v>
      </c>
      <c r="Q144" s="90" t="s">
        <v>160</v>
      </c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</row>
    <row r="145" spans="1:49" ht="15.75" thickBot="1" x14ac:dyDescent="0.3">
      <c r="A145" s="105">
        <v>104</v>
      </c>
      <c r="B145" s="106">
        <v>5024</v>
      </c>
      <c r="C145" s="106">
        <v>3</v>
      </c>
      <c r="D145" s="106">
        <v>1</v>
      </c>
      <c r="E145" s="106" t="s">
        <v>117</v>
      </c>
      <c r="F145" s="107">
        <v>59.5</v>
      </c>
      <c r="G145" s="107">
        <v>130.5</v>
      </c>
      <c r="H145" s="106">
        <v>130</v>
      </c>
      <c r="I145" s="108">
        <v>41550.46875</v>
      </c>
      <c r="J145" s="108">
        <v>41552.479861111111</v>
      </c>
      <c r="K145" s="106" t="s">
        <v>102</v>
      </c>
      <c r="L145" s="109">
        <v>48.26666662804945</v>
      </c>
      <c r="M145" s="106" t="s">
        <v>101</v>
      </c>
      <c r="N145" s="106"/>
      <c r="O145" s="98" t="s">
        <v>160</v>
      </c>
      <c r="P145" s="98" t="e">
        <v>#REF!</v>
      </c>
      <c r="Q145" s="99" t="s">
        <v>160</v>
      </c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</row>
    <row r="146" spans="1:49" ht="15.75" thickBot="1" x14ac:dyDescent="0.3">
      <c r="A146" s="94">
        <v>423</v>
      </c>
      <c r="B146" s="70">
        <v>5021</v>
      </c>
      <c r="C146" s="70">
        <v>3</v>
      </c>
      <c r="D146" s="70">
        <v>1</v>
      </c>
      <c r="E146" s="70" t="s">
        <v>117</v>
      </c>
      <c r="F146" s="95">
        <v>79.7</v>
      </c>
      <c r="G146" s="95">
        <v>123.5</v>
      </c>
      <c r="H146" s="70">
        <v>160</v>
      </c>
      <c r="I146" s="96">
        <v>41550.47152777778</v>
      </c>
      <c r="J146" s="96">
        <v>41552.487500000003</v>
      </c>
      <c r="K146" s="70" t="s">
        <v>48</v>
      </c>
      <c r="L146" s="97">
        <v>48.383333294653831</v>
      </c>
      <c r="M146" s="70" t="s">
        <v>110</v>
      </c>
      <c r="N146" s="70"/>
      <c r="O146" s="98">
        <v>5.3542893821413493</v>
      </c>
      <c r="P146" s="98">
        <v>9.8708668287674417</v>
      </c>
      <c r="Q146" s="90">
        <v>0.36454656406825198</v>
      </c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</row>
    <row r="147" spans="1:49" ht="15.75" thickBot="1" x14ac:dyDescent="0.3">
      <c r="A147" s="94">
        <v>424</v>
      </c>
      <c r="B147" s="70">
        <v>5021</v>
      </c>
      <c r="C147" s="70">
        <v>3</v>
      </c>
      <c r="D147" s="70">
        <v>1</v>
      </c>
      <c r="E147" s="70" t="s">
        <v>117</v>
      </c>
      <c r="F147" s="95">
        <v>79.7</v>
      </c>
      <c r="G147" s="95">
        <v>123.5</v>
      </c>
      <c r="H147" s="70">
        <v>160</v>
      </c>
      <c r="I147" s="96">
        <v>41550.47152777778</v>
      </c>
      <c r="J147" s="96">
        <v>41552.487500000003</v>
      </c>
      <c r="K147" s="70" t="s">
        <v>48</v>
      </c>
      <c r="L147" s="97">
        <v>48.383333294653831</v>
      </c>
      <c r="M147" s="70" t="s">
        <v>110</v>
      </c>
      <c r="N147" s="70"/>
      <c r="O147" s="98">
        <v>5.1631485418685834</v>
      </c>
      <c r="P147" s="98">
        <v>10.047370136348905</v>
      </c>
      <c r="Q147" s="90">
        <v>0.3571241930170625</v>
      </c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</row>
    <row r="148" spans="1:49" ht="15.75" thickBot="1" x14ac:dyDescent="0.3">
      <c r="A148" s="94">
        <v>95</v>
      </c>
      <c r="B148" s="70">
        <v>5021</v>
      </c>
      <c r="C148" s="70">
        <v>3</v>
      </c>
      <c r="D148" s="70">
        <v>1</v>
      </c>
      <c r="E148" s="70" t="s">
        <v>117</v>
      </c>
      <c r="F148" s="95">
        <v>79.7</v>
      </c>
      <c r="G148" s="95">
        <v>123.5</v>
      </c>
      <c r="H148" s="70">
        <v>160</v>
      </c>
      <c r="I148" s="96">
        <v>41550.47152777778</v>
      </c>
      <c r="J148" s="96">
        <v>41552.487500000003</v>
      </c>
      <c r="K148" s="70" t="s">
        <v>102</v>
      </c>
      <c r="L148" s="97">
        <v>48.383333294653831</v>
      </c>
      <c r="M148" s="70" t="s">
        <v>110</v>
      </c>
      <c r="N148" s="70"/>
      <c r="O148" s="98" t="s">
        <v>160</v>
      </c>
      <c r="P148" s="98" t="e">
        <v>#REF!</v>
      </c>
      <c r="Q148" s="90" t="s">
        <v>160</v>
      </c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</row>
    <row r="149" spans="1:49" ht="15.75" thickBot="1" x14ac:dyDescent="0.3">
      <c r="A149" s="100">
        <v>479</v>
      </c>
      <c r="B149" s="101">
        <v>4926</v>
      </c>
      <c r="C149" s="101">
        <v>23</v>
      </c>
      <c r="D149" s="101">
        <v>3</v>
      </c>
      <c r="E149" s="101" t="s">
        <v>86</v>
      </c>
      <c r="F149" s="102">
        <v>87.9</v>
      </c>
      <c r="G149" s="102">
        <v>133.1</v>
      </c>
      <c r="H149" s="101">
        <v>170</v>
      </c>
      <c r="I149" s="103">
        <v>41545.439583333333</v>
      </c>
      <c r="J149" s="103">
        <v>41547.584027777775</v>
      </c>
      <c r="K149" s="101" t="s">
        <v>48</v>
      </c>
      <c r="L149" s="104">
        <v>51.466666625442883</v>
      </c>
      <c r="M149" s="101" t="s">
        <v>101</v>
      </c>
      <c r="N149" s="101"/>
      <c r="O149" s="98">
        <v>3.905103933935238</v>
      </c>
      <c r="P149" s="98">
        <v>13.793266123494075</v>
      </c>
      <c r="Q149" s="90">
        <v>0.41044966048464032</v>
      </c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</row>
    <row r="150" spans="1:49" ht="15.75" thickBot="1" x14ac:dyDescent="0.3">
      <c r="A150" s="94">
        <v>478</v>
      </c>
      <c r="B150" s="70">
        <v>4926</v>
      </c>
      <c r="C150" s="70">
        <v>23</v>
      </c>
      <c r="D150" s="70">
        <v>3</v>
      </c>
      <c r="E150" s="70" t="s">
        <v>86</v>
      </c>
      <c r="F150" s="95">
        <v>87.9</v>
      </c>
      <c r="G150" s="95">
        <v>133.1</v>
      </c>
      <c r="H150" s="70">
        <v>170</v>
      </c>
      <c r="I150" s="96">
        <v>41545.439583333333</v>
      </c>
      <c r="J150" s="96">
        <v>41547.584027777775</v>
      </c>
      <c r="K150" s="70" t="s">
        <v>48</v>
      </c>
      <c r="L150" s="97">
        <v>51.466666625442883</v>
      </c>
      <c r="M150" s="70" t="s">
        <v>101</v>
      </c>
      <c r="N150" s="70"/>
      <c r="O150" s="98">
        <v>3.8990575538166032</v>
      </c>
      <c r="P150" s="98">
        <v>13.807225668733645</v>
      </c>
      <c r="Q150" s="90">
        <v>0.41060848416593371</v>
      </c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</row>
    <row r="151" spans="1:49" ht="15.75" thickBot="1" x14ac:dyDescent="0.3">
      <c r="A151" s="94">
        <v>346</v>
      </c>
      <c r="B151" s="70">
        <v>4926</v>
      </c>
      <c r="C151" s="70">
        <v>23</v>
      </c>
      <c r="D151" s="70">
        <v>3</v>
      </c>
      <c r="E151" s="70" t="s">
        <v>86</v>
      </c>
      <c r="F151" s="95">
        <v>87.9</v>
      </c>
      <c r="G151" s="95">
        <v>133.1</v>
      </c>
      <c r="H151" s="70">
        <v>170</v>
      </c>
      <c r="I151" s="96">
        <v>41545.439583333333</v>
      </c>
      <c r="J151" s="96">
        <v>41547.584027777775</v>
      </c>
      <c r="K151" s="70" t="s">
        <v>102</v>
      </c>
      <c r="L151" s="97">
        <v>51.466666625442883</v>
      </c>
      <c r="M151" s="70" t="s">
        <v>101</v>
      </c>
      <c r="N151" s="70"/>
      <c r="O151" s="98" t="s">
        <v>160</v>
      </c>
      <c r="P151" s="98" t="e">
        <v>#REF!</v>
      </c>
      <c r="Q151" s="90" t="s">
        <v>160</v>
      </c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</row>
    <row r="152" spans="1:49" ht="15.75" thickBot="1" x14ac:dyDescent="0.3">
      <c r="A152" s="105">
        <v>218</v>
      </c>
      <c r="B152" s="106">
        <v>4926</v>
      </c>
      <c r="C152" s="106">
        <v>23</v>
      </c>
      <c r="D152" s="106">
        <v>3</v>
      </c>
      <c r="E152" s="106" t="s">
        <v>86</v>
      </c>
      <c r="F152" s="107">
        <v>87.9</v>
      </c>
      <c r="G152" s="107">
        <v>133.1</v>
      </c>
      <c r="H152" s="106">
        <v>170</v>
      </c>
      <c r="I152" s="108">
        <v>41545.439583333333</v>
      </c>
      <c r="J152" s="108">
        <v>41547.584027777775</v>
      </c>
      <c r="K152" s="106" t="s">
        <v>102</v>
      </c>
      <c r="L152" s="109">
        <v>51.466666625442883</v>
      </c>
      <c r="M152" s="106" t="s">
        <v>101</v>
      </c>
      <c r="N152" s="106"/>
      <c r="O152" s="98" t="s">
        <v>160</v>
      </c>
      <c r="P152" s="98" t="e">
        <v>#REF!</v>
      </c>
      <c r="Q152" s="99" t="s">
        <v>160</v>
      </c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</row>
    <row r="153" spans="1:49" ht="15.75" thickBot="1" x14ac:dyDescent="0.3">
      <c r="A153" s="94">
        <v>483</v>
      </c>
      <c r="B153" s="70">
        <v>3471</v>
      </c>
      <c r="C153" s="70">
        <v>28</v>
      </c>
      <c r="D153" s="70">
        <v>4</v>
      </c>
      <c r="E153" s="70" t="s">
        <v>86</v>
      </c>
      <c r="F153" s="95">
        <v>123.4</v>
      </c>
      <c r="G153" s="95">
        <v>130</v>
      </c>
      <c r="H153" s="70">
        <v>190</v>
      </c>
      <c r="I153" s="96">
        <v>41545.45208333333</v>
      </c>
      <c r="J153" s="96">
        <v>41547.5625</v>
      </c>
      <c r="K153" s="70" t="s">
        <v>48</v>
      </c>
      <c r="L153" s="97">
        <v>50.649999959561491</v>
      </c>
      <c r="M153" s="70" t="s">
        <v>101</v>
      </c>
      <c r="N153" s="70"/>
      <c r="O153" s="98">
        <v>7.6390066006799824</v>
      </c>
      <c r="P153" s="98">
        <v>5.754407321904802</v>
      </c>
      <c r="Q153" s="90">
        <v>0.38006053063280232</v>
      </c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</row>
    <row r="154" spans="1:49" ht="15.75" thickBot="1" x14ac:dyDescent="0.3">
      <c r="A154" s="94">
        <v>482</v>
      </c>
      <c r="B154" s="70">
        <v>3471</v>
      </c>
      <c r="C154" s="70">
        <v>28</v>
      </c>
      <c r="D154" s="70">
        <v>4</v>
      </c>
      <c r="E154" s="70" t="s">
        <v>86</v>
      </c>
      <c r="F154" s="95">
        <v>123.4</v>
      </c>
      <c r="G154" s="95">
        <v>130</v>
      </c>
      <c r="H154" s="70">
        <v>190</v>
      </c>
      <c r="I154" s="96">
        <v>41545.45208333333</v>
      </c>
      <c r="J154" s="96">
        <v>41547.5625</v>
      </c>
      <c r="K154" s="70" t="s">
        <v>48</v>
      </c>
      <c r="L154" s="97">
        <v>50.649999959561491</v>
      </c>
      <c r="M154" s="70" t="s">
        <v>101</v>
      </c>
      <c r="N154" s="70"/>
      <c r="O154" s="98">
        <v>7.6385631973970565</v>
      </c>
      <c r="P154" s="98">
        <v>5.7397063438615241</v>
      </c>
      <c r="Q154" s="90">
        <v>0.37967104124193957</v>
      </c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</row>
    <row r="155" spans="1:49" ht="15.75" thickBot="1" x14ac:dyDescent="0.3">
      <c r="A155" s="47" t="s">
        <v>118</v>
      </c>
      <c r="B155" s="66">
        <v>3471</v>
      </c>
      <c r="C155" s="66">
        <v>28</v>
      </c>
      <c r="D155" s="66">
        <v>4</v>
      </c>
      <c r="E155" s="66" t="s">
        <v>86</v>
      </c>
      <c r="F155" s="83">
        <v>123.4</v>
      </c>
      <c r="G155" s="83">
        <v>130</v>
      </c>
      <c r="H155" s="66">
        <v>190</v>
      </c>
      <c r="I155" s="84">
        <v>41545.45208333333</v>
      </c>
      <c r="J155" s="84">
        <v>41547.5625</v>
      </c>
      <c r="K155" s="66" t="s">
        <v>102</v>
      </c>
      <c r="L155" s="45">
        <v>50.649999959561491</v>
      </c>
      <c r="M155" s="66" t="s">
        <v>101</v>
      </c>
      <c r="N155" s="66"/>
      <c r="O155" s="82" t="s">
        <v>160</v>
      </c>
      <c r="P155" s="82" t="e">
        <v>#REF!</v>
      </c>
      <c r="Q155" s="63" t="s">
        <v>160</v>
      </c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  <c r="AV155" s="56"/>
      <c r="AW155" s="56"/>
    </row>
    <row r="156" spans="1:49" ht="15.75" thickBot="1" x14ac:dyDescent="0.3">
      <c r="A156" s="62">
        <v>413</v>
      </c>
      <c r="B156" s="49">
        <v>189</v>
      </c>
      <c r="C156" s="49">
        <v>4</v>
      </c>
      <c r="D156" s="49">
        <v>1</v>
      </c>
      <c r="E156" s="49" t="s">
        <v>86</v>
      </c>
      <c r="F156" s="79">
        <v>210</v>
      </c>
      <c r="G156" s="79">
        <v>135</v>
      </c>
      <c r="H156" s="49">
        <v>180</v>
      </c>
      <c r="I156" s="80">
        <v>41550.4375</v>
      </c>
      <c r="J156" s="80">
        <v>41552.386111111111</v>
      </c>
      <c r="K156" s="49" t="s">
        <v>48</v>
      </c>
      <c r="L156" s="81">
        <v>46.76666662924945</v>
      </c>
      <c r="M156" s="49" t="s">
        <v>101</v>
      </c>
      <c r="N156" s="49"/>
      <c r="O156" s="82">
        <v>6.5222867077519853</v>
      </c>
      <c r="P156" s="82">
        <v>7.2719153364380791</v>
      </c>
      <c r="Q156" s="85">
        <v>0.36017746775728654</v>
      </c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  <c r="AV156" s="56"/>
      <c r="AW156" s="56"/>
    </row>
    <row r="157" spans="1:49" ht="15.75" thickBot="1" x14ac:dyDescent="0.3">
      <c r="A157" s="47">
        <v>414</v>
      </c>
      <c r="B157" s="66">
        <v>189</v>
      </c>
      <c r="C157" s="66">
        <v>4</v>
      </c>
      <c r="D157" s="66">
        <v>1</v>
      </c>
      <c r="E157" s="66" t="s">
        <v>86</v>
      </c>
      <c r="F157" s="83">
        <v>210</v>
      </c>
      <c r="G157" s="83">
        <v>135</v>
      </c>
      <c r="H157" s="66">
        <v>180</v>
      </c>
      <c r="I157" s="84">
        <v>41550.4375</v>
      </c>
      <c r="J157" s="84">
        <v>41552.386111111111</v>
      </c>
      <c r="K157" s="66" t="s">
        <v>48</v>
      </c>
      <c r="L157" s="45">
        <v>46.76666662924945</v>
      </c>
      <c r="M157" s="66" t="s">
        <v>101</v>
      </c>
      <c r="N157" s="66"/>
      <c r="O157" s="82">
        <v>6.5050594122333543</v>
      </c>
      <c r="P157" s="82">
        <v>7.2545449921776886</v>
      </c>
      <c r="Q157" s="63">
        <v>0.35876465225076354</v>
      </c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  <c r="AV157" s="56"/>
      <c r="AW157" s="56"/>
    </row>
    <row r="158" spans="1:49" ht="15.75" thickBot="1" x14ac:dyDescent="0.3">
      <c r="A158" s="65" t="s">
        <v>119</v>
      </c>
      <c r="B158" s="48">
        <v>189</v>
      </c>
      <c r="C158" s="48">
        <v>4</v>
      </c>
      <c r="D158" s="48">
        <v>1</v>
      </c>
      <c r="E158" s="48" t="s">
        <v>86</v>
      </c>
      <c r="F158" s="88">
        <v>210</v>
      </c>
      <c r="G158" s="88">
        <v>135</v>
      </c>
      <c r="H158" s="48">
        <v>180</v>
      </c>
      <c r="I158" s="89">
        <v>41550.4375</v>
      </c>
      <c r="J158" s="89">
        <v>41552.386111111111</v>
      </c>
      <c r="K158" s="48" t="s">
        <v>102</v>
      </c>
      <c r="L158" s="46">
        <v>46.76666662924945</v>
      </c>
      <c r="M158" s="48" t="s">
        <v>101</v>
      </c>
      <c r="N158" s="48"/>
      <c r="O158" s="93" t="s">
        <v>160</v>
      </c>
      <c r="P158" s="93" t="e">
        <v>#REF!</v>
      </c>
      <c r="Q158" s="64" t="s">
        <v>160</v>
      </c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</row>
    <row r="159" spans="1:49" ht="15.75" thickBot="1" x14ac:dyDescent="0.3">
      <c r="A159" s="62">
        <v>431</v>
      </c>
      <c r="B159" s="49">
        <v>1766</v>
      </c>
      <c r="C159" s="49">
        <v>11</v>
      </c>
      <c r="D159" s="49">
        <v>2</v>
      </c>
      <c r="E159" s="49" t="s">
        <v>86</v>
      </c>
      <c r="F159" s="79">
        <v>79.400000000000006</v>
      </c>
      <c r="G159" s="79">
        <v>130.69999999999999</v>
      </c>
      <c r="H159" s="49">
        <v>120</v>
      </c>
      <c r="I159" s="80">
        <v>41550.488888888889</v>
      </c>
      <c r="J159" s="80">
        <v>41552.536111111112</v>
      </c>
      <c r="K159" s="49" t="s">
        <v>48</v>
      </c>
      <c r="L159" s="81">
        <v>49.133333294053827</v>
      </c>
      <c r="M159" s="49" t="s">
        <v>101</v>
      </c>
      <c r="N159" s="49"/>
      <c r="O159" s="82">
        <v>5.5715755015991482</v>
      </c>
      <c r="P159" s="82">
        <v>8.1413383611975814</v>
      </c>
      <c r="Q159" s="92">
        <v>0.32821519529252058</v>
      </c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56"/>
      <c r="AT159" s="56"/>
      <c r="AU159" s="56"/>
      <c r="AV159" s="56"/>
      <c r="AW159" s="56"/>
    </row>
    <row r="160" spans="1:49" x14ac:dyDescent="0.25">
      <c r="A160" s="47">
        <v>432</v>
      </c>
      <c r="B160" s="66">
        <v>1766</v>
      </c>
      <c r="C160" s="66">
        <v>11</v>
      </c>
      <c r="D160" s="66">
        <v>2</v>
      </c>
      <c r="E160" s="66" t="s">
        <v>86</v>
      </c>
      <c r="F160" s="83">
        <v>79.400000000000006</v>
      </c>
      <c r="G160" s="83">
        <v>130.69999999999999</v>
      </c>
      <c r="H160" s="66">
        <v>120</v>
      </c>
      <c r="I160" s="84">
        <v>41550.488888888889</v>
      </c>
      <c r="J160" s="84">
        <v>41552.536111111112</v>
      </c>
      <c r="K160" s="66" t="s">
        <v>48</v>
      </c>
      <c r="L160" s="45">
        <v>49.133333294053827</v>
      </c>
      <c r="M160" s="66" t="s">
        <v>101</v>
      </c>
      <c r="N160" s="66"/>
      <c r="O160" s="82">
        <v>5.7838068079422627</v>
      </c>
      <c r="P160" s="82">
        <v>7.9763846304632633</v>
      </c>
      <c r="Q160" s="63">
        <v>0.3364746872553534</v>
      </c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56"/>
      <c r="AT160" s="56"/>
      <c r="AU160" s="56"/>
      <c r="AV160" s="56"/>
      <c r="AW160" s="5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"/>
  <sheetViews>
    <sheetView workbookViewId="0">
      <selection activeCell="P7" sqref="P7"/>
    </sheetView>
  </sheetViews>
  <sheetFormatPr defaultRowHeight="15" x14ac:dyDescent="0.25"/>
  <sheetData>
    <row r="1" spans="1:33" x14ac:dyDescent="0.25">
      <c r="A1" s="11" t="s">
        <v>73</v>
      </c>
      <c r="B1" s="10" t="s">
        <v>58</v>
      </c>
      <c r="C1" s="10" t="s">
        <v>74</v>
      </c>
      <c r="D1" s="10" t="s">
        <v>75</v>
      </c>
      <c r="E1" s="10" t="s">
        <v>60</v>
      </c>
      <c r="F1" s="51" t="s">
        <v>76</v>
      </c>
      <c r="G1" s="51" t="s">
        <v>17</v>
      </c>
      <c r="H1" s="10" t="s">
        <v>62</v>
      </c>
      <c r="I1" s="10" t="s">
        <v>77</v>
      </c>
      <c r="J1" s="10" t="s">
        <v>78</v>
      </c>
      <c r="K1" s="10" t="s">
        <v>79</v>
      </c>
      <c r="L1" s="10" t="s">
        <v>80</v>
      </c>
      <c r="M1" s="10" t="s">
        <v>81</v>
      </c>
      <c r="N1" s="10" t="s">
        <v>82</v>
      </c>
      <c r="O1" s="10" t="s">
        <v>83</v>
      </c>
      <c r="P1" s="10" t="s">
        <v>84</v>
      </c>
      <c r="Q1" s="112" t="s">
        <v>120</v>
      </c>
      <c r="R1" s="10" t="s">
        <v>48</v>
      </c>
      <c r="S1" s="10"/>
      <c r="T1" s="10"/>
      <c r="U1" s="76" t="s">
        <v>58</v>
      </c>
      <c r="V1" s="76" t="s">
        <v>121</v>
      </c>
      <c r="W1" s="76" t="s">
        <v>60</v>
      </c>
      <c r="X1" s="77" t="s">
        <v>76</v>
      </c>
      <c r="Y1" s="77" t="s">
        <v>122</v>
      </c>
      <c r="Z1" s="76" t="s">
        <v>62</v>
      </c>
      <c r="AA1" s="76" t="s">
        <v>123</v>
      </c>
      <c r="AB1" s="76" t="s">
        <v>124</v>
      </c>
      <c r="AC1" s="76" t="s">
        <v>125</v>
      </c>
      <c r="AD1" s="59" t="s">
        <v>19</v>
      </c>
      <c r="AE1" s="59" t="s">
        <v>46</v>
      </c>
      <c r="AF1" s="59" t="s">
        <v>2</v>
      </c>
      <c r="AG1" s="59" t="s">
        <v>46</v>
      </c>
    </row>
    <row r="2" spans="1:33" x14ac:dyDescent="0.25">
      <c r="A2" s="113">
        <v>404</v>
      </c>
      <c r="B2" s="113">
        <v>2788</v>
      </c>
      <c r="C2" s="114">
        <v>12</v>
      </c>
      <c r="D2" s="114">
        <v>2</v>
      </c>
      <c r="E2" s="114" t="s">
        <v>68</v>
      </c>
      <c r="F2" s="114">
        <v>113.5</v>
      </c>
      <c r="G2" s="113" t="s">
        <v>126</v>
      </c>
      <c r="H2" s="115">
        <v>115</v>
      </c>
      <c r="I2" s="116">
        <v>41726.461111111108</v>
      </c>
      <c r="J2" s="116">
        <v>41726.545138888891</v>
      </c>
      <c r="K2" s="117" t="s">
        <v>48</v>
      </c>
      <c r="L2" s="117"/>
      <c r="M2" s="114" t="s">
        <v>127</v>
      </c>
      <c r="N2" s="114"/>
      <c r="O2" s="118">
        <v>0.45985538813422128</v>
      </c>
      <c r="P2" s="118">
        <v>20.211590851260318</v>
      </c>
      <c r="Q2" s="57">
        <v>0.56859451003665351</v>
      </c>
      <c r="R2" s="111"/>
      <c r="S2" s="69"/>
      <c r="T2" s="70"/>
      <c r="U2" s="114">
        <v>2788</v>
      </c>
      <c r="V2" s="114">
        <v>2</v>
      </c>
      <c r="W2" s="114" t="s">
        <v>68</v>
      </c>
      <c r="X2" s="114">
        <v>113.5</v>
      </c>
      <c r="Y2" s="119">
        <v>36.128172081860242</v>
      </c>
      <c r="Z2" s="114">
        <v>115</v>
      </c>
      <c r="AA2" s="114">
        <v>7260.0000004051253</v>
      </c>
      <c r="AB2" s="114">
        <v>425700.00000020955</v>
      </c>
      <c r="AC2" s="119">
        <v>118.25000000005821</v>
      </c>
      <c r="AD2" s="57">
        <v>0.58126178090675218</v>
      </c>
      <c r="AE2" s="57">
        <v>1.7914226262747173E-2</v>
      </c>
      <c r="AF2" s="57">
        <v>0.27838290381643993</v>
      </c>
      <c r="AG2" s="57">
        <v>6.10295779631708E-4</v>
      </c>
    </row>
    <row r="3" spans="1:33" x14ac:dyDescent="0.25">
      <c r="A3" s="113">
        <v>405</v>
      </c>
      <c r="B3" s="113">
        <v>2788</v>
      </c>
      <c r="C3" s="114">
        <v>12</v>
      </c>
      <c r="D3" s="114">
        <v>2</v>
      </c>
      <c r="E3" s="114" t="s">
        <v>68</v>
      </c>
      <c r="F3" s="114">
        <v>113.5</v>
      </c>
      <c r="G3" s="113" t="s">
        <v>126</v>
      </c>
      <c r="H3" s="115">
        <v>115</v>
      </c>
      <c r="I3" s="116">
        <v>41726.461111111108</v>
      </c>
      <c r="J3" s="116">
        <v>41726.545138888891</v>
      </c>
      <c r="K3" s="117" t="s">
        <v>48</v>
      </c>
      <c r="L3" s="117"/>
      <c r="M3" s="114" t="s">
        <v>127</v>
      </c>
      <c r="N3" s="114"/>
      <c r="O3" s="118">
        <v>0.48853499719304455</v>
      </c>
      <c r="P3" s="118">
        <v>20.194800374975483</v>
      </c>
      <c r="Q3" s="57">
        <v>0.59392905177685085</v>
      </c>
      <c r="R3" s="111"/>
      <c r="S3" s="69"/>
      <c r="T3" s="70"/>
      <c r="U3" s="120">
        <v>13932</v>
      </c>
      <c r="V3" s="114">
        <v>2</v>
      </c>
      <c r="W3" s="114" t="s">
        <v>68</v>
      </c>
      <c r="X3" s="114">
        <v>50.5</v>
      </c>
      <c r="Y3" s="119">
        <v>16.074649252281429</v>
      </c>
      <c r="Z3" s="114">
        <v>122</v>
      </c>
      <c r="AA3" s="114">
        <v>7259.9999997764826</v>
      </c>
      <c r="AB3" s="114">
        <v>427440.00000022352</v>
      </c>
      <c r="AC3" s="119">
        <v>118.73333333339542</v>
      </c>
      <c r="AD3" s="57">
        <v>0.63019916796446052</v>
      </c>
      <c r="AE3" s="57">
        <v>3.6899495480032002E-3</v>
      </c>
      <c r="AF3" s="57">
        <v>0.29598500530244753</v>
      </c>
      <c r="AG3" s="57">
        <v>2.0236840631146715E-3</v>
      </c>
    </row>
    <row r="4" spans="1:33" x14ac:dyDescent="0.25">
      <c r="A4" s="113">
        <v>406</v>
      </c>
      <c r="B4" s="113">
        <v>2788</v>
      </c>
      <c r="C4" s="114">
        <v>12</v>
      </c>
      <c r="D4" s="114">
        <v>2</v>
      </c>
      <c r="E4" s="114" t="s">
        <v>68</v>
      </c>
      <c r="F4" s="114">
        <v>113.5</v>
      </c>
      <c r="G4" s="113" t="s">
        <v>126</v>
      </c>
      <c r="H4" s="115">
        <v>115</v>
      </c>
      <c r="I4" s="116">
        <v>41726.461111111108</v>
      </c>
      <c r="J4" s="116">
        <v>41731.408333333333</v>
      </c>
      <c r="K4" s="117" t="s">
        <v>48</v>
      </c>
      <c r="L4" s="117"/>
      <c r="M4" s="114" t="s">
        <v>127</v>
      </c>
      <c r="N4" s="114"/>
      <c r="O4" s="118">
        <v>4.255902379092344</v>
      </c>
      <c r="P4" s="118">
        <v>9.4581787190869875</v>
      </c>
      <c r="Q4" s="57">
        <v>0.36686111592203557</v>
      </c>
      <c r="R4" s="111">
        <v>0.27881444810074701</v>
      </c>
      <c r="S4" s="57"/>
      <c r="T4" s="56"/>
      <c r="U4" s="120">
        <v>5937</v>
      </c>
      <c r="V4" s="114">
        <v>3</v>
      </c>
      <c r="W4" s="114" t="s">
        <v>68</v>
      </c>
      <c r="X4" s="114">
        <v>71.5</v>
      </c>
      <c r="Y4" s="119">
        <v>22.759156862141033</v>
      </c>
      <c r="Z4" s="114">
        <v>65</v>
      </c>
      <c r="AA4" s="114">
        <v>7259.9999997764826</v>
      </c>
      <c r="AB4" s="114">
        <v>432119.99999976251</v>
      </c>
      <c r="AC4" s="119">
        <v>120.03333333326736</v>
      </c>
      <c r="AD4" s="57">
        <v>0.77627752726673083</v>
      </c>
      <c r="AE4" s="57">
        <v>4.4034966481945291E-3</v>
      </c>
      <c r="AF4" s="57">
        <v>0.29265334423971556</v>
      </c>
      <c r="AG4" s="57">
        <v>9.6911180618436069E-3</v>
      </c>
    </row>
    <row r="5" spans="1:33" x14ac:dyDescent="0.25">
      <c r="A5" s="113">
        <v>407</v>
      </c>
      <c r="B5" s="113">
        <v>2788</v>
      </c>
      <c r="C5" s="114">
        <v>12</v>
      </c>
      <c r="D5" s="114">
        <v>2</v>
      </c>
      <c r="E5" s="114" t="s">
        <v>68</v>
      </c>
      <c r="F5" s="114">
        <v>113.5</v>
      </c>
      <c r="G5" s="113" t="s">
        <v>126</v>
      </c>
      <c r="H5" s="115">
        <v>115</v>
      </c>
      <c r="I5" s="116">
        <v>41726.461111111108</v>
      </c>
      <c r="J5" s="116">
        <v>41731.408333333333</v>
      </c>
      <c r="K5" s="117" t="s">
        <v>48</v>
      </c>
      <c r="L5" s="117"/>
      <c r="M5" s="114" t="s">
        <v>127</v>
      </c>
      <c r="N5" s="114"/>
      <c r="O5" s="118">
        <v>4.2311252249375304</v>
      </c>
      <c r="P5" s="118">
        <v>9.4902425218780433</v>
      </c>
      <c r="Q5" s="57">
        <v>0.36572547306859576</v>
      </c>
      <c r="R5" s="111">
        <v>0.27795135953213279</v>
      </c>
      <c r="S5" s="57"/>
      <c r="T5" s="56"/>
      <c r="U5" s="120">
        <v>5571</v>
      </c>
      <c r="V5" s="114">
        <v>4</v>
      </c>
      <c r="W5" s="114" t="s">
        <v>68</v>
      </c>
      <c r="X5" s="114">
        <v>74.5</v>
      </c>
      <c r="Y5" s="119">
        <v>23.714086520692405</v>
      </c>
      <c r="Z5" s="114">
        <v>89</v>
      </c>
      <c r="AA5" s="114">
        <v>7260.0000004051253</v>
      </c>
      <c r="AB5" s="114">
        <v>431280.00000016764</v>
      </c>
      <c r="AC5" s="119">
        <v>119.80000000004657</v>
      </c>
      <c r="AD5" s="57">
        <v>0.73890630872244467</v>
      </c>
      <c r="AE5" s="57">
        <v>2.2833419624271626E-3</v>
      </c>
      <c r="AF5" s="57">
        <v>0.27365112390194152</v>
      </c>
      <c r="AG5" s="57"/>
    </row>
    <row r="6" spans="1:33" x14ac:dyDescent="0.25">
      <c r="A6" s="113">
        <v>301</v>
      </c>
      <c r="B6" s="113">
        <v>2788</v>
      </c>
      <c r="C6" s="114">
        <v>12</v>
      </c>
      <c r="D6" s="114">
        <v>2</v>
      </c>
      <c r="E6" s="114" t="s">
        <v>68</v>
      </c>
      <c r="F6" s="114">
        <v>113.5</v>
      </c>
      <c r="G6" s="113" t="s">
        <v>126</v>
      </c>
      <c r="H6" s="115">
        <v>115</v>
      </c>
      <c r="I6" s="116">
        <v>41726.463194444441</v>
      </c>
      <c r="J6" s="116">
        <v>41731.408333333333</v>
      </c>
      <c r="K6" s="117" t="s">
        <v>102</v>
      </c>
      <c r="L6" s="56"/>
      <c r="M6" s="114" t="s">
        <v>127</v>
      </c>
      <c r="N6" s="56"/>
      <c r="O6" s="118" t="e">
        <v>#N/A</v>
      </c>
      <c r="P6" s="118" t="e">
        <v>#N/A</v>
      </c>
      <c r="Q6" s="57" t="e">
        <v>#N/A</v>
      </c>
      <c r="R6" s="56"/>
      <c r="S6" s="121"/>
      <c r="T6" s="72"/>
      <c r="U6" s="4"/>
      <c r="V6" s="56"/>
      <c r="W6" s="56"/>
      <c r="X6" s="56"/>
      <c r="Y6" s="56"/>
      <c r="Z6" s="56"/>
      <c r="AA6" s="114"/>
      <c r="AB6" s="114"/>
      <c r="AC6" s="114"/>
      <c r="AD6" s="57"/>
      <c r="AE6" s="56"/>
      <c r="AF6" s="57"/>
      <c r="AG6" s="56"/>
    </row>
    <row r="7" spans="1:33" x14ac:dyDescent="0.25">
      <c r="A7" s="113">
        <v>302</v>
      </c>
      <c r="B7" s="113">
        <v>2788</v>
      </c>
      <c r="C7" s="114">
        <v>12</v>
      </c>
      <c r="D7" s="114">
        <v>2</v>
      </c>
      <c r="E7" s="114" t="s">
        <v>68</v>
      </c>
      <c r="F7" s="114">
        <v>113.5</v>
      </c>
      <c r="G7" s="113" t="s">
        <v>126</v>
      </c>
      <c r="H7" s="115">
        <v>115</v>
      </c>
      <c r="I7" s="116">
        <v>41726.463194444441</v>
      </c>
      <c r="J7" s="116">
        <v>41731.408333333333</v>
      </c>
      <c r="K7" s="117" t="s">
        <v>102</v>
      </c>
      <c r="L7" s="56"/>
      <c r="M7" s="114" t="s">
        <v>127</v>
      </c>
      <c r="N7" s="56"/>
      <c r="O7" s="118" t="e">
        <v>#N/A</v>
      </c>
      <c r="P7" s="118" t="e">
        <v>#N/A</v>
      </c>
      <c r="Q7" s="57" t="e">
        <v>#N/A</v>
      </c>
      <c r="R7" s="56"/>
      <c r="S7" s="118"/>
      <c r="T7" s="72"/>
      <c r="U7" s="4"/>
      <c r="V7" s="56"/>
      <c r="W7" s="56"/>
      <c r="X7" s="56"/>
      <c r="Y7" s="56"/>
      <c r="Z7" s="56"/>
      <c r="AA7" s="114"/>
      <c r="AB7" s="114"/>
      <c r="AC7" s="114"/>
      <c r="AD7" s="56"/>
      <c r="AE7" s="56"/>
      <c r="AF7" s="56"/>
      <c r="AG7" s="56"/>
    </row>
    <row r="8" spans="1:33" x14ac:dyDescent="0.25">
      <c r="A8" s="113">
        <v>400</v>
      </c>
      <c r="B8" s="113">
        <v>13932</v>
      </c>
      <c r="C8" s="114">
        <v>12</v>
      </c>
      <c r="D8" s="114">
        <v>2</v>
      </c>
      <c r="E8" s="114" t="s">
        <v>68</v>
      </c>
      <c r="F8" s="114">
        <v>50.5</v>
      </c>
      <c r="G8" s="114">
        <v>136</v>
      </c>
      <c r="H8" s="115">
        <v>122</v>
      </c>
      <c r="I8" s="116">
        <v>41726.495833333334</v>
      </c>
      <c r="J8" s="116">
        <v>41726.579861111109</v>
      </c>
      <c r="K8" s="117" t="s">
        <v>48</v>
      </c>
      <c r="L8" s="56"/>
      <c r="M8" s="114" t="s">
        <v>127</v>
      </c>
      <c r="N8" s="56"/>
      <c r="O8" s="118">
        <v>0.93107157529591089</v>
      </c>
      <c r="P8" s="118">
        <v>19.5418776729041</v>
      </c>
      <c r="Q8" s="57">
        <v>0.63280835631208976</v>
      </c>
      <c r="R8" s="111"/>
      <c r="S8" s="56"/>
      <c r="T8" s="56"/>
      <c r="U8" s="56"/>
      <c r="V8" s="56"/>
      <c r="W8" s="56"/>
      <c r="X8" s="56"/>
      <c r="Y8" s="56"/>
      <c r="Z8" s="56"/>
      <c r="AA8" s="114"/>
      <c r="AB8" s="114"/>
      <c r="AC8" s="114"/>
      <c r="AD8" s="56"/>
      <c r="AE8" s="56"/>
      <c r="AF8" s="56"/>
      <c r="AG8" s="56"/>
    </row>
    <row r="9" spans="1:33" x14ac:dyDescent="0.25">
      <c r="A9" s="113">
        <v>401</v>
      </c>
      <c r="B9" s="113">
        <v>13932</v>
      </c>
      <c r="C9" s="114">
        <v>12</v>
      </c>
      <c r="D9" s="114">
        <v>2</v>
      </c>
      <c r="E9" s="114" t="s">
        <v>68</v>
      </c>
      <c r="F9" s="114">
        <v>50.5</v>
      </c>
      <c r="G9" s="114">
        <v>136</v>
      </c>
      <c r="H9" s="115">
        <v>122</v>
      </c>
      <c r="I9" s="116">
        <v>41726.495833333334</v>
      </c>
      <c r="J9" s="116">
        <v>41726.579861111109</v>
      </c>
      <c r="K9" s="117" t="s">
        <v>48</v>
      </c>
      <c r="L9" s="56"/>
      <c r="M9" s="114" t="s">
        <v>127</v>
      </c>
      <c r="N9" s="56"/>
      <c r="O9" s="118">
        <v>0.91526794275072643</v>
      </c>
      <c r="P9" s="118">
        <v>19.555350672926433</v>
      </c>
      <c r="Q9" s="57">
        <v>0.62758997961683116</v>
      </c>
      <c r="R9" s="111"/>
      <c r="S9" s="56"/>
      <c r="T9" s="56"/>
      <c r="U9" s="56"/>
      <c r="V9" s="56"/>
      <c r="W9" s="56"/>
      <c r="X9" s="56"/>
      <c r="Y9" s="56"/>
      <c r="Z9" s="56"/>
      <c r="AA9" s="114"/>
      <c r="AB9" s="114"/>
      <c r="AC9" s="114"/>
      <c r="AD9" s="56"/>
      <c r="AE9" s="56"/>
      <c r="AF9" s="56"/>
      <c r="AG9" s="56"/>
    </row>
    <row r="10" spans="1:33" x14ac:dyDescent="0.25">
      <c r="A10" s="113">
        <v>402</v>
      </c>
      <c r="B10" s="113">
        <v>13932</v>
      </c>
      <c r="C10" s="114">
        <v>12</v>
      </c>
      <c r="D10" s="114">
        <v>2</v>
      </c>
      <c r="E10" s="114" t="s">
        <v>68</v>
      </c>
      <c r="F10" s="114">
        <v>50.5</v>
      </c>
      <c r="G10" s="114">
        <v>136</v>
      </c>
      <c r="H10" s="115">
        <v>122</v>
      </c>
      <c r="I10" s="116">
        <v>41726.495833333334</v>
      </c>
      <c r="J10" s="116">
        <v>41731.42291666667</v>
      </c>
      <c r="K10" s="117" t="s">
        <v>48</v>
      </c>
      <c r="L10" s="56"/>
      <c r="M10" s="114" t="s">
        <v>127</v>
      </c>
      <c r="N10" s="56"/>
      <c r="O10" s="118">
        <v>5.4927022126218601</v>
      </c>
      <c r="P10" s="118">
        <v>6.8810922465060607</v>
      </c>
      <c r="Q10" s="57">
        <v>0.38757111128742106</v>
      </c>
      <c r="R10" s="111">
        <v>0.29455404457844003</v>
      </c>
      <c r="S10" s="56"/>
      <c r="T10" s="56"/>
      <c r="U10" s="56"/>
      <c r="V10" s="56"/>
      <c r="W10" s="56"/>
      <c r="X10" s="56"/>
      <c r="Y10" s="56"/>
      <c r="Z10" s="56"/>
      <c r="AA10" s="114"/>
      <c r="AB10" s="114"/>
      <c r="AC10" s="114"/>
      <c r="AD10" s="56"/>
      <c r="AE10" s="56"/>
      <c r="AF10" s="56"/>
      <c r="AG10" s="56"/>
    </row>
    <row r="11" spans="1:33" x14ac:dyDescent="0.25">
      <c r="A11" s="113">
        <v>403</v>
      </c>
      <c r="B11" s="113">
        <v>13932</v>
      </c>
      <c r="C11" s="114">
        <v>12</v>
      </c>
      <c r="D11" s="114">
        <v>2</v>
      </c>
      <c r="E11" s="114" t="s">
        <v>68</v>
      </c>
      <c r="F11" s="114">
        <v>50.5</v>
      </c>
      <c r="G11" s="114">
        <v>136</v>
      </c>
      <c r="H11" s="115">
        <v>122</v>
      </c>
      <c r="I11" s="116">
        <v>41726.495833333334</v>
      </c>
      <c r="J11" s="116">
        <v>41731.42291666667</v>
      </c>
      <c r="K11" s="117" t="s">
        <v>48</v>
      </c>
      <c r="L11" s="56"/>
      <c r="M11" s="114" t="s">
        <v>127</v>
      </c>
      <c r="N11" s="56"/>
      <c r="O11" s="118">
        <v>5.564842095816771</v>
      </c>
      <c r="P11" s="118">
        <v>6.832129836811597</v>
      </c>
      <c r="Q11" s="57">
        <v>0.39133679740323035</v>
      </c>
      <c r="R11" s="111">
        <v>0.29741596602645509</v>
      </c>
      <c r="S11" s="56"/>
      <c r="T11" s="56"/>
      <c r="U11" s="56"/>
      <c r="V11" s="56"/>
      <c r="W11" s="56"/>
      <c r="X11" s="56"/>
      <c r="Y11" s="56"/>
      <c r="Z11" s="56"/>
      <c r="AA11" s="57"/>
      <c r="AB11" s="57"/>
      <c r="AC11" s="57"/>
      <c r="AD11" s="56"/>
      <c r="AE11" s="56"/>
      <c r="AF11" s="56"/>
      <c r="AG11" s="56"/>
    </row>
    <row r="12" spans="1:33" x14ac:dyDescent="0.25">
      <c r="A12" s="113">
        <v>303</v>
      </c>
      <c r="B12" s="113">
        <v>13932</v>
      </c>
      <c r="C12" s="114">
        <v>12</v>
      </c>
      <c r="D12" s="114">
        <v>2</v>
      </c>
      <c r="E12" s="114" t="s">
        <v>68</v>
      </c>
      <c r="F12" s="114">
        <v>50.5</v>
      </c>
      <c r="G12" s="114">
        <v>136</v>
      </c>
      <c r="H12" s="115">
        <v>122</v>
      </c>
      <c r="I12" s="116">
        <v>41726.498611111114</v>
      </c>
      <c r="J12" s="116">
        <v>41731.42291666667</v>
      </c>
      <c r="K12" s="117" t="s">
        <v>102</v>
      </c>
      <c r="L12" s="56"/>
      <c r="M12" s="114" t="s">
        <v>127</v>
      </c>
      <c r="N12" s="56"/>
      <c r="O12" s="118" t="e">
        <v>#N/A</v>
      </c>
      <c r="P12" s="118" t="e">
        <v>#N/A</v>
      </c>
      <c r="Q12" s="57" t="e">
        <v>#N/A</v>
      </c>
      <c r="R12" s="56"/>
      <c r="S12" s="121"/>
      <c r="T12" s="72"/>
      <c r="U12" s="4"/>
      <c r="V12" s="56"/>
      <c r="W12" s="56"/>
      <c r="X12" s="56"/>
      <c r="Y12" s="56"/>
      <c r="Z12" s="56"/>
      <c r="AA12" s="57"/>
      <c r="AB12" s="57"/>
      <c r="AC12" s="57"/>
      <c r="AD12" s="56"/>
      <c r="AE12" s="56"/>
      <c r="AF12" s="56"/>
      <c r="AG12" s="56"/>
    </row>
    <row r="13" spans="1:33" x14ac:dyDescent="0.25">
      <c r="A13" s="113">
        <v>304</v>
      </c>
      <c r="B13" s="113">
        <v>13932</v>
      </c>
      <c r="C13" s="114">
        <v>12</v>
      </c>
      <c r="D13" s="114">
        <v>2</v>
      </c>
      <c r="E13" s="114" t="s">
        <v>68</v>
      </c>
      <c r="F13" s="114">
        <v>50.5</v>
      </c>
      <c r="G13" s="114">
        <v>136</v>
      </c>
      <c r="H13" s="115">
        <v>122</v>
      </c>
      <c r="I13" s="116">
        <v>41726.498611111114</v>
      </c>
      <c r="J13" s="116">
        <v>41731.42291666667</v>
      </c>
      <c r="K13" s="117" t="s">
        <v>102</v>
      </c>
      <c r="L13" s="56"/>
      <c r="M13" s="114" t="s">
        <v>127</v>
      </c>
      <c r="N13" s="56"/>
      <c r="O13" s="118" t="e">
        <v>#N/A</v>
      </c>
      <c r="P13" s="118" t="e">
        <v>#N/A</v>
      </c>
      <c r="Q13" s="57" t="e">
        <v>#N/A</v>
      </c>
      <c r="R13" s="56"/>
      <c r="S13" s="118"/>
      <c r="T13" s="72"/>
      <c r="U13" s="4"/>
      <c r="V13" s="56"/>
      <c r="W13" s="56"/>
      <c r="X13" s="56"/>
      <c r="Y13" s="56"/>
      <c r="Z13" s="56"/>
      <c r="AA13" s="57"/>
      <c r="AB13" s="57"/>
      <c r="AC13" s="57"/>
      <c r="AD13" s="56"/>
      <c r="AE13" s="56"/>
      <c r="AF13" s="56"/>
      <c r="AG13" s="56"/>
    </row>
    <row r="14" spans="1:33" x14ac:dyDescent="0.25">
      <c r="A14" s="113">
        <v>408</v>
      </c>
      <c r="B14" s="113">
        <v>5937</v>
      </c>
      <c r="C14" s="114">
        <v>26</v>
      </c>
      <c r="D14" s="114">
        <v>3</v>
      </c>
      <c r="E14" s="114" t="s">
        <v>68</v>
      </c>
      <c r="F14" s="114">
        <v>71.5</v>
      </c>
      <c r="G14" s="114">
        <v>135</v>
      </c>
      <c r="H14" s="115">
        <v>65</v>
      </c>
      <c r="I14" s="116">
        <v>41726.357638888891</v>
      </c>
      <c r="J14" s="116">
        <v>41726.441666666666</v>
      </c>
      <c r="K14" s="117" t="s">
        <v>48</v>
      </c>
      <c r="L14" s="56"/>
      <c r="M14" s="114" t="s">
        <v>127</v>
      </c>
      <c r="N14" s="56"/>
      <c r="O14" s="118">
        <v>0.71563946475002305</v>
      </c>
      <c r="P14" s="118">
        <v>20.083119023657801</v>
      </c>
      <c r="Q14" s="57">
        <v>0.77939126960760141</v>
      </c>
      <c r="R14" s="111"/>
      <c r="S14" s="56"/>
      <c r="T14" s="56"/>
      <c r="U14" s="56"/>
      <c r="V14" s="56"/>
      <c r="W14" s="56"/>
      <c r="X14" s="56"/>
      <c r="Y14" s="56"/>
      <c r="Z14" s="56"/>
      <c r="AA14" s="57"/>
      <c r="AB14" s="57"/>
      <c r="AC14" s="57"/>
      <c r="AD14" s="56"/>
      <c r="AE14" s="56"/>
      <c r="AF14" s="56"/>
      <c r="AG14" s="56"/>
    </row>
    <row r="15" spans="1:33" x14ac:dyDescent="0.25">
      <c r="A15" s="113">
        <v>409</v>
      </c>
      <c r="B15" s="113">
        <v>5937</v>
      </c>
      <c r="C15" s="114">
        <v>26</v>
      </c>
      <c r="D15" s="114">
        <v>3</v>
      </c>
      <c r="E15" s="114" t="s">
        <v>68</v>
      </c>
      <c r="F15" s="114">
        <v>71.5</v>
      </c>
      <c r="G15" s="114">
        <v>135</v>
      </c>
      <c r="H15" s="115">
        <v>65</v>
      </c>
      <c r="I15" s="116">
        <v>41726.357638888891</v>
      </c>
      <c r="J15" s="116">
        <v>41726.441666666666</v>
      </c>
      <c r="K15" s="117" t="s">
        <v>48</v>
      </c>
      <c r="L15" s="56"/>
      <c r="M15" s="114" t="s">
        <v>127</v>
      </c>
      <c r="N15" s="56"/>
      <c r="O15" s="118">
        <v>0.79373897414899919</v>
      </c>
      <c r="P15" s="118">
        <v>19.975123798030353</v>
      </c>
      <c r="Q15" s="57">
        <v>0.77316378492586024</v>
      </c>
      <c r="R15" s="111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</row>
    <row r="16" spans="1:33" x14ac:dyDescent="0.25">
      <c r="A16" s="113">
        <v>410</v>
      </c>
      <c r="B16" s="113">
        <v>5937</v>
      </c>
      <c r="C16" s="114">
        <v>26</v>
      </c>
      <c r="D16" s="114">
        <v>3</v>
      </c>
      <c r="E16" s="114" t="s">
        <v>68</v>
      </c>
      <c r="F16" s="114">
        <v>71.5</v>
      </c>
      <c r="G16" s="114">
        <v>135</v>
      </c>
      <c r="H16" s="115">
        <v>65</v>
      </c>
      <c r="I16" s="116">
        <v>41726.357638888891</v>
      </c>
      <c r="J16" s="116">
        <v>41731.359027777777</v>
      </c>
      <c r="K16" s="117" t="s">
        <v>48</v>
      </c>
      <c r="L16" s="56"/>
      <c r="M16" s="114" t="s">
        <v>127</v>
      </c>
      <c r="N16" s="56"/>
      <c r="O16" s="118">
        <v>4.8049057032145468</v>
      </c>
      <c r="P16" s="118">
        <v>8.8589956794763474</v>
      </c>
      <c r="Q16" s="57">
        <v>0.39408684149805867</v>
      </c>
      <c r="R16" s="111">
        <v>0.29950599953852458</v>
      </c>
      <c r="S16" s="118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</row>
    <row r="17" spans="1:33" x14ac:dyDescent="0.25">
      <c r="A17" s="113">
        <v>411</v>
      </c>
      <c r="B17" s="113">
        <v>5937</v>
      </c>
      <c r="C17" s="114">
        <v>26</v>
      </c>
      <c r="D17" s="114">
        <v>3</v>
      </c>
      <c r="E17" s="114" t="s">
        <v>68</v>
      </c>
      <c r="F17" s="114">
        <v>71.5</v>
      </c>
      <c r="G17" s="114">
        <v>135</v>
      </c>
      <c r="H17" s="115">
        <v>65</v>
      </c>
      <c r="I17" s="116">
        <v>41726.357638888891</v>
      </c>
      <c r="J17" s="116">
        <v>41731.359027777777</v>
      </c>
      <c r="K17" s="117" t="s">
        <v>48</v>
      </c>
      <c r="L17" s="56"/>
      <c r="M17" s="114" t="s">
        <v>127</v>
      </c>
      <c r="N17" s="56"/>
      <c r="O17" s="118">
        <v>4.5666418678259175</v>
      </c>
      <c r="P17" s="118">
        <v>8.9127728250192568</v>
      </c>
      <c r="Q17" s="57">
        <v>0.37605353808014008</v>
      </c>
      <c r="R17" s="111">
        <v>0.28580068894090649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</row>
    <row r="18" spans="1:33" x14ac:dyDescent="0.25">
      <c r="A18" s="113">
        <v>306</v>
      </c>
      <c r="B18" s="113">
        <v>5937</v>
      </c>
      <c r="C18" s="114">
        <v>26</v>
      </c>
      <c r="D18" s="114">
        <v>3</v>
      </c>
      <c r="E18" s="114" t="s">
        <v>68</v>
      </c>
      <c r="F18" s="114">
        <v>71.5</v>
      </c>
      <c r="G18" s="114">
        <v>135</v>
      </c>
      <c r="H18" s="115">
        <v>65</v>
      </c>
      <c r="I18" s="116">
        <v>41726.443749999999</v>
      </c>
      <c r="J18" s="116">
        <v>41731.359027777777</v>
      </c>
      <c r="K18" s="117" t="s">
        <v>102</v>
      </c>
      <c r="L18" s="56"/>
      <c r="M18" s="114" t="s">
        <v>127</v>
      </c>
      <c r="N18" s="56"/>
      <c r="O18" s="118" t="e">
        <v>#N/A</v>
      </c>
      <c r="P18" s="118" t="e">
        <v>#N/A</v>
      </c>
      <c r="Q18" s="57" t="e">
        <v>#N/A</v>
      </c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</row>
    <row r="19" spans="1:33" x14ac:dyDescent="0.25">
      <c r="A19" s="113">
        <v>307</v>
      </c>
      <c r="B19" s="113">
        <v>5937</v>
      </c>
      <c r="C19" s="114">
        <v>26</v>
      </c>
      <c r="D19" s="114">
        <v>3</v>
      </c>
      <c r="E19" s="114" t="s">
        <v>68</v>
      </c>
      <c r="F19" s="114">
        <v>71.5</v>
      </c>
      <c r="G19" s="114">
        <v>135</v>
      </c>
      <c r="H19" s="115">
        <v>65</v>
      </c>
      <c r="I19" s="116">
        <v>41726.443749999999</v>
      </c>
      <c r="J19" s="116">
        <v>41731.359027777777</v>
      </c>
      <c r="K19" s="117" t="s">
        <v>102</v>
      </c>
      <c r="L19" s="56"/>
      <c r="M19" s="114" t="s">
        <v>127</v>
      </c>
      <c r="N19" s="56"/>
      <c r="O19" s="118" t="e">
        <v>#N/A</v>
      </c>
      <c r="P19" s="118" t="e">
        <v>#N/A</v>
      </c>
      <c r="Q19" s="57" t="e">
        <v>#N/A</v>
      </c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</row>
    <row r="20" spans="1:33" x14ac:dyDescent="0.25">
      <c r="A20" s="113">
        <v>412</v>
      </c>
      <c r="B20" s="113">
        <v>5571</v>
      </c>
      <c r="C20" s="114">
        <v>36</v>
      </c>
      <c r="D20" s="114">
        <v>4</v>
      </c>
      <c r="E20" s="114" t="s">
        <v>68</v>
      </c>
      <c r="F20" s="114">
        <v>74.5</v>
      </c>
      <c r="G20" s="114">
        <v>133.5</v>
      </c>
      <c r="H20" s="115">
        <v>89</v>
      </c>
      <c r="I20" s="116">
        <v>41726.390277777777</v>
      </c>
      <c r="J20" s="116">
        <v>41726.474305555559</v>
      </c>
      <c r="K20" s="117" t="s">
        <v>48</v>
      </c>
      <c r="L20" s="56"/>
      <c r="M20" s="114" t="s">
        <v>127</v>
      </c>
      <c r="N20" s="56"/>
      <c r="O20" s="118">
        <v>0.84570417335556813</v>
      </c>
      <c r="P20" s="118">
        <v>19.861976420623353</v>
      </c>
      <c r="Q20" s="57">
        <v>0.74052087530784472</v>
      </c>
      <c r="R20" s="111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</row>
    <row r="21" spans="1:33" x14ac:dyDescent="0.25">
      <c r="A21" s="113">
        <v>413</v>
      </c>
      <c r="B21" s="113">
        <v>5571</v>
      </c>
      <c r="C21" s="114">
        <v>36</v>
      </c>
      <c r="D21" s="114">
        <v>4</v>
      </c>
      <c r="E21" s="114" t="s">
        <v>68</v>
      </c>
      <c r="F21" s="114">
        <v>74.5</v>
      </c>
      <c r="G21" s="114">
        <v>133.5</v>
      </c>
      <c r="H21" s="115">
        <v>89</v>
      </c>
      <c r="I21" s="116">
        <v>41726.390277777777</v>
      </c>
      <c r="J21" s="116">
        <v>41726.474305555559</v>
      </c>
      <c r="K21" s="117" t="s">
        <v>48</v>
      </c>
      <c r="L21" s="56"/>
      <c r="M21" s="114" t="s">
        <v>127</v>
      </c>
      <c r="N21" s="56"/>
      <c r="O21" s="118">
        <v>0.85611869588080691</v>
      </c>
      <c r="P21" s="118">
        <v>19.843085804114281</v>
      </c>
      <c r="Q21" s="57">
        <v>0.73729174213704463</v>
      </c>
      <c r="R21" s="111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</row>
    <row r="22" spans="1:33" x14ac:dyDescent="0.25">
      <c r="A22" s="113">
        <v>414</v>
      </c>
      <c r="B22" s="113">
        <v>5571</v>
      </c>
      <c r="C22" s="114">
        <v>36</v>
      </c>
      <c r="D22" s="114">
        <v>4</v>
      </c>
      <c r="E22" s="114" t="s">
        <v>68</v>
      </c>
      <c r="F22" s="114">
        <v>74.5</v>
      </c>
      <c r="G22" s="114">
        <v>133.5</v>
      </c>
      <c r="H22" s="115">
        <v>89</v>
      </c>
      <c r="I22" s="116">
        <v>41726.390277777777</v>
      </c>
      <c r="J22" s="116">
        <v>41731.381944444445</v>
      </c>
      <c r="K22" s="117" t="s">
        <v>48</v>
      </c>
      <c r="L22" s="56"/>
      <c r="M22" s="114" t="s">
        <v>127</v>
      </c>
      <c r="N22" s="56"/>
      <c r="O22" s="118">
        <v>6.2448114646763022</v>
      </c>
      <c r="P22" s="118">
        <v>3.7176325756887092</v>
      </c>
      <c r="Q22" s="57">
        <v>0.36006726829202829</v>
      </c>
      <c r="R22" s="111">
        <v>0.27365112390194152</v>
      </c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</row>
    <row r="23" spans="1:33" x14ac:dyDescent="0.25">
      <c r="A23" s="113">
        <v>415</v>
      </c>
      <c r="B23" s="113">
        <v>5571</v>
      </c>
      <c r="C23" s="114">
        <v>36</v>
      </c>
      <c r="D23" s="114">
        <v>4</v>
      </c>
      <c r="E23" s="114" t="s">
        <v>68</v>
      </c>
      <c r="F23" s="114">
        <v>74.5</v>
      </c>
      <c r="G23" s="114">
        <v>133.5</v>
      </c>
      <c r="H23" s="115">
        <v>89</v>
      </c>
      <c r="I23" s="116">
        <v>41726.390277777777</v>
      </c>
      <c r="J23" s="116">
        <v>41731.381944444445</v>
      </c>
      <c r="K23" s="117" t="s">
        <v>48</v>
      </c>
      <c r="L23" s="56"/>
      <c r="M23" s="114" t="s">
        <v>127</v>
      </c>
      <c r="N23" s="56"/>
      <c r="O23" s="118" t="e">
        <v>#N/A</v>
      </c>
      <c r="P23" s="118" t="e">
        <v>#N/A</v>
      </c>
      <c r="Q23" s="57" t="e">
        <v>#N/A</v>
      </c>
      <c r="R23" s="111" t="e">
        <v>#N/A</v>
      </c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</row>
    <row r="24" spans="1:33" x14ac:dyDescent="0.25">
      <c r="A24" s="113">
        <v>309</v>
      </c>
      <c r="B24" s="113">
        <v>5571</v>
      </c>
      <c r="C24" s="114">
        <v>36</v>
      </c>
      <c r="D24" s="114">
        <v>4</v>
      </c>
      <c r="E24" s="114" t="s">
        <v>68</v>
      </c>
      <c r="F24" s="114">
        <v>74.5</v>
      </c>
      <c r="G24" s="114">
        <v>133.5</v>
      </c>
      <c r="H24" s="115">
        <v>89</v>
      </c>
      <c r="I24" s="116">
        <v>41726.477083333331</v>
      </c>
      <c r="J24" s="116">
        <v>41731.381944444445</v>
      </c>
      <c r="K24" s="117" t="s">
        <v>102</v>
      </c>
      <c r="L24" s="56"/>
      <c r="M24" s="114" t="s">
        <v>127</v>
      </c>
      <c r="N24" s="56"/>
      <c r="O24" s="118" t="e">
        <v>#N/A</v>
      </c>
      <c r="P24" s="118" t="e">
        <v>#N/A</v>
      </c>
      <c r="Q24" s="57" t="e">
        <v>#N/A</v>
      </c>
      <c r="R24" s="56"/>
      <c r="S24" s="56"/>
      <c r="T24" s="72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</row>
    <row r="25" spans="1:33" x14ac:dyDescent="0.25">
      <c r="A25" s="113">
        <v>311</v>
      </c>
      <c r="B25" s="113">
        <v>5571</v>
      </c>
      <c r="C25" s="114">
        <v>36</v>
      </c>
      <c r="D25" s="114">
        <v>4</v>
      </c>
      <c r="E25" s="114" t="s">
        <v>68</v>
      </c>
      <c r="F25" s="114">
        <v>74.5</v>
      </c>
      <c r="G25" s="114">
        <v>133.5</v>
      </c>
      <c r="H25" s="115">
        <v>89</v>
      </c>
      <c r="I25" s="116">
        <v>41726.477083333331</v>
      </c>
      <c r="J25" s="116">
        <v>41731.381944444445</v>
      </c>
      <c r="K25" s="117" t="s">
        <v>102</v>
      </c>
      <c r="L25" s="56"/>
      <c r="M25" s="114" t="s">
        <v>127</v>
      </c>
      <c r="N25" s="56"/>
      <c r="O25" s="118" t="e">
        <v>#N/A</v>
      </c>
      <c r="P25" s="118" t="e">
        <v>#N/A</v>
      </c>
      <c r="Q25" s="57" t="e">
        <v>#N/A</v>
      </c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opLeftCell="L1" workbookViewId="0">
      <selection activeCell="N12" sqref="N12"/>
    </sheetView>
  </sheetViews>
  <sheetFormatPr defaultRowHeight="15" x14ac:dyDescent="0.25"/>
  <sheetData>
    <row r="1" spans="1:22" ht="19.5" thickBot="1" x14ac:dyDescent="0.35">
      <c r="A1" s="56"/>
      <c r="B1" s="56"/>
      <c r="C1" s="56"/>
      <c r="D1" s="56"/>
      <c r="E1" s="122" t="s">
        <v>128</v>
      </c>
      <c r="F1" s="56"/>
      <c r="G1" s="56"/>
      <c r="H1" s="56"/>
      <c r="I1" s="56"/>
      <c r="J1" s="56"/>
      <c r="K1" s="56"/>
      <c r="L1" s="56"/>
      <c r="M1" s="56"/>
      <c r="N1" s="122" t="s">
        <v>129</v>
      </c>
      <c r="O1" s="56"/>
      <c r="P1" s="56"/>
      <c r="Q1" s="56"/>
      <c r="R1" s="56"/>
      <c r="S1" s="56"/>
      <c r="T1" s="56"/>
      <c r="U1" s="56"/>
      <c r="V1" s="56"/>
    </row>
    <row r="2" spans="1:22" x14ac:dyDescent="0.25">
      <c r="A2" s="10" t="s">
        <v>15</v>
      </c>
      <c r="B2" s="51" t="s">
        <v>16</v>
      </c>
      <c r="C2" s="51" t="s">
        <v>17</v>
      </c>
      <c r="D2" s="10" t="s">
        <v>62</v>
      </c>
      <c r="E2" s="10" t="s">
        <v>130</v>
      </c>
      <c r="F2" s="51" t="s">
        <v>19</v>
      </c>
      <c r="G2" s="10" t="s">
        <v>66</v>
      </c>
      <c r="H2" s="10" t="s">
        <v>131</v>
      </c>
      <c r="I2" s="10" t="s">
        <v>2</v>
      </c>
      <c r="J2" s="10" t="s">
        <v>66</v>
      </c>
      <c r="K2" s="10" t="s">
        <v>132</v>
      </c>
      <c r="L2" s="10" t="s">
        <v>133</v>
      </c>
      <c r="M2" s="10" t="s">
        <v>134</v>
      </c>
      <c r="N2" s="10" t="s">
        <v>135</v>
      </c>
      <c r="O2" s="51" t="s">
        <v>136</v>
      </c>
      <c r="P2" s="10" t="s">
        <v>137</v>
      </c>
      <c r="Q2" s="10" t="s">
        <v>138</v>
      </c>
      <c r="R2" s="123" t="s">
        <v>139</v>
      </c>
      <c r="S2" s="123" t="s">
        <v>140</v>
      </c>
      <c r="T2" s="123" t="s">
        <v>141</v>
      </c>
      <c r="U2" s="123" t="s">
        <v>142</v>
      </c>
      <c r="V2" s="123" t="s">
        <v>143</v>
      </c>
    </row>
    <row r="3" spans="1:22" x14ac:dyDescent="0.25">
      <c r="A3" s="56" t="s">
        <v>144</v>
      </c>
      <c r="B3" s="68">
        <v>46.314088439741546</v>
      </c>
      <c r="C3" s="68">
        <v>130</v>
      </c>
      <c r="D3" s="68">
        <v>140</v>
      </c>
      <c r="E3" s="124">
        <v>42139.436805555553</v>
      </c>
      <c r="F3" s="57">
        <v>0.36791533974257606</v>
      </c>
      <c r="G3" s="57"/>
      <c r="H3" s="50">
        <v>42142.369444444441</v>
      </c>
      <c r="I3" s="57">
        <v>0.35490955550598535</v>
      </c>
      <c r="J3" s="60">
        <v>4.2495810130331029E-3</v>
      </c>
      <c r="K3" s="57">
        <v>20.582772673001784</v>
      </c>
      <c r="L3" s="57">
        <v>0.25243248788535344</v>
      </c>
      <c r="M3" s="57">
        <v>9.5976298163222111</v>
      </c>
      <c r="N3" s="57">
        <v>0.23233376338329623</v>
      </c>
      <c r="O3" s="57">
        <v>0.59343092483076132</v>
      </c>
      <c r="P3" s="57">
        <v>18.298491069612464</v>
      </c>
      <c r="Q3" s="57">
        <v>20.1774531272603</v>
      </c>
      <c r="R3" s="56">
        <v>38.843999999999994</v>
      </c>
      <c r="S3" s="56">
        <v>35.046500000000002</v>
      </c>
      <c r="T3" s="125">
        <v>0.125</v>
      </c>
      <c r="U3" s="125">
        <v>0.21527777778101154</v>
      </c>
      <c r="V3" s="56">
        <v>23.28430234</v>
      </c>
    </row>
    <row r="4" spans="1:22" x14ac:dyDescent="0.25">
      <c r="A4" s="56" t="s">
        <v>145</v>
      </c>
      <c r="B4" s="68">
        <v>34.695777594033181</v>
      </c>
      <c r="C4" s="68">
        <v>106</v>
      </c>
      <c r="D4" s="68">
        <v>130</v>
      </c>
      <c r="E4" s="124">
        <v>42139.440972222219</v>
      </c>
      <c r="F4" s="57">
        <v>0.40171813540220769</v>
      </c>
      <c r="G4" s="57">
        <v>1.020102778639701E-2</v>
      </c>
      <c r="H4" s="50">
        <v>42142.375694444447</v>
      </c>
      <c r="I4" s="57">
        <v>0.34874102407119151</v>
      </c>
      <c r="J4" s="60">
        <v>3.5896205834520939E-3</v>
      </c>
      <c r="K4" s="57">
        <v>20.226363167440113</v>
      </c>
      <c r="L4" s="57">
        <v>0.3302705183855621</v>
      </c>
      <c r="M4" s="57">
        <v>1.7147657496242243</v>
      </c>
      <c r="N4" s="57">
        <v>0.46343373411458488</v>
      </c>
      <c r="O4" s="57">
        <v>0.6444948415813091</v>
      </c>
      <c r="P4" s="57">
        <v>17.310098269429947</v>
      </c>
      <c r="Q4" s="57">
        <v>18.784343103769569</v>
      </c>
      <c r="R4" s="56">
        <v>27.762</v>
      </c>
      <c r="S4" s="56">
        <v>23.826000000000011</v>
      </c>
      <c r="T4" s="125">
        <v>0.12361111110658385</v>
      </c>
      <c r="U4" s="125">
        <v>0.20972222222189885</v>
      </c>
      <c r="V4" s="56">
        <v>13.085239053333334</v>
      </c>
    </row>
    <row r="5" spans="1:22" x14ac:dyDescent="0.25">
      <c r="A5" s="56" t="s">
        <v>146</v>
      </c>
      <c r="B5" s="68">
        <v>48.383102699936181</v>
      </c>
      <c r="C5" s="68">
        <v>95</v>
      </c>
      <c r="D5" s="68">
        <v>140</v>
      </c>
      <c r="E5" s="124">
        <v>42139.428472222222</v>
      </c>
      <c r="F5" s="57">
        <v>0.43366446342311804</v>
      </c>
      <c r="G5" s="57">
        <v>3.8913191674480735E-2</v>
      </c>
      <c r="H5" s="50">
        <v>42142.357638888891</v>
      </c>
      <c r="I5" s="57">
        <v>0.48186744565086936</v>
      </c>
      <c r="J5" s="60">
        <v>5.2881148647855019E-3</v>
      </c>
      <c r="K5" s="57">
        <v>20.467652271775506</v>
      </c>
      <c r="L5" s="57">
        <v>0.24920178694697548</v>
      </c>
      <c r="M5" s="57">
        <v>13.599549268466829</v>
      </c>
      <c r="N5" s="57">
        <v>0.2859755325532784</v>
      </c>
      <c r="O5" s="57">
        <v>0.66902021524263067</v>
      </c>
      <c r="P5" s="57">
        <v>17.711923466481512</v>
      </c>
      <c r="Q5" s="57">
        <v>18.855871707587013</v>
      </c>
      <c r="R5" s="56">
        <v>37.774000000000001</v>
      </c>
      <c r="S5" s="56">
        <v>33.703500000000012</v>
      </c>
      <c r="T5" s="125">
        <v>0.12777777777228039</v>
      </c>
      <c r="U5" s="125">
        <v>0.22361111111240461</v>
      </c>
      <c r="V5" s="56"/>
    </row>
    <row r="6" spans="1:22" x14ac:dyDescent="0.25">
      <c r="A6" s="56" t="s">
        <v>147</v>
      </c>
      <c r="B6" s="68">
        <v>43.767609350271222</v>
      </c>
      <c r="C6" s="68">
        <v>114</v>
      </c>
      <c r="D6" s="68">
        <v>150</v>
      </c>
      <c r="E6" s="124">
        <v>42139.431944444441</v>
      </c>
      <c r="F6" s="57">
        <v>0.53413468153472177</v>
      </c>
      <c r="G6" s="57">
        <v>0.10140702688368647</v>
      </c>
      <c r="H6" s="50">
        <v>42142.363194444442</v>
      </c>
      <c r="I6" s="57">
        <v>0.37109273469215748</v>
      </c>
      <c r="J6" s="60">
        <v>2.4242306098857485E-3</v>
      </c>
      <c r="K6" s="57">
        <v>20.435552546950333</v>
      </c>
      <c r="L6" s="57">
        <v>0.30913507317029509</v>
      </c>
      <c r="M6" s="57">
        <v>8.5119391660965995</v>
      </c>
      <c r="N6" s="57">
        <v>0.35016467164110954</v>
      </c>
      <c r="O6" s="57">
        <v>0.53413468153472177</v>
      </c>
      <c r="P6" s="57">
        <v>18.762863299657653</v>
      </c>
      <c r="Q6" s="57">
        <v>20.435552546950333</v>
      </c>
      <c r="R6" s="56">
        <v>39.829999999999984</v>
      </c>
      <c r="S6" s="56">
        <v>35.909499999999994</v>
      </c>
      <c r="T6" s="125">
        <v>0.12361111110658385</v>
      </c>
      <c r="U6" s="125">
        <v>0.21736111111385981</v>
      </c>
      <c r="V6" s="56">
        <v>16.815479905333333</v>
      </c>
    </row>
    <row r="7" spans="1:22" x14ac:dyDescent="0.25">
      <c r="A7" s="56" t="s">
        <v>148</v>
      </c>
      <c r="B7" s="68">
        <v>47.428173041384809</v>
      </c>
      <c r="C7" s="68">
        <v>123</v>
      </c>
      <c r="D7" s="68">
        <v>160</v>
      </c>
      <c r="E7" s="124">
        <v>42139.477083333331</v>
      </c>
      <c r="F7" s="57">
        <v>0.41292886854343031</v>
      </c>
      <c r="G7" s="57">
        <v>6.4978424744774763E-2</v>
      </c>
      <c r="H7" s="50">
        <v>42142.48541666667</v>
      </c>
      <c r="I7" s="57">
        <v>0.36657799231347299</v>
      </c>
      <c r="J7" s="60">
        <v>2.9999479860282033E-3</v>
      </c>
      <c r="K7" s="57">
        <v>19.813285343477361</v>
      </c>
      <c r="L7" s="57">
        <v>0.50823459606815358</v>
      </c>
      <c r="M7" s="57">
        <v>6.2564622624794612</v>
      </c>
      <c r="N7" s="57">
        <v>0.29171940955772185</v>
      </c>
      <c r="O7" s="57">
        <v>0.71673792081093946</v>
      </c>
      <c r="P7" s="57">
        <v>15.287151083942499</v>
      </c>
      <c r="Q7" s="57">
        <v>17.231619560581223</v>
      </c>
      <c r="R7" s="56">
        <v>39.809999999999974</v>
      </c>
      <c r="S7" s="56">
        <v>35.974499999999985</v>
      </c>
      <c r="T7" s="125">
        <v>0.13611111111094942</v>
      </c>
      <c r="U7" s="125">
        <v>0.21250000000145519</v>
      </c>
      <c r="V7" s="56"/>
    </row>
    <row r="8" spans="1:22" x14ac:dyDescent="0.25">
      <c r="A8" s="56" t="s">
        <v>149</v>
      </c>
      <c r="B8" s="68">
        <v>40.425355545341418</v>
      </c>
      <c r="C8" s="68">
        <v>126</v>
      </c>
      <c r="D8" s="68">
        <v>140</v>
      </c>
      <c r="E8" s="124">
        <v>42139.481249999997</v>
      </c>
      <c r="F8" s="57">
        <v>0.41473307277268018</v>
      </c>
      <c r="G8" s="57">
        <v>3.4664927274201604E-2</v>
      </c>
      <c r="H8" s="50">
        <v>42142.500694444447</v>
      </c>
      <c r="I8" s="57">
        <v>0.27291023618579408</v>
      </c>
      <c r="J8" s="60">
        <v>4.1616017771116997E-3</v>
      </c>
      <c r="K8" s="57">
        <v>20.257221170983943</v>
      </c>
      <c r="L8" s="57">
        <v>0.32714596493821035</v>
      </c>
      <c r="M8" s="57">
        <v>5.1730922193599165</v>
      </c>
      <c r="N8" s="57">
        <v>0.30407244367988889</v>
      </c>
      <c r="O8" s="57">
        <v>0.50219268709220577</v>
      </c>
      <c r="P8" s="57">
        <v>17.705818215081191</v>
      </c>
      <c r="Q8" s="57">
        <v>19.474930039372701</v>
      </c>
      <c r="R8" s="56">
        <v>38.945999999999998</v>
      </c>
      <c r="S8" s="56">
        <v>35.097000000000008</v>
      </c>
      <c r="T8" s="125">
        <v>0.14722222222189885</v>
      </c>
      <c r="U8" s="125">
        <v>0.23333333333721384</v>
      </c>
      <c r="V8" s="56">
        <v>17.381666915999997</v>
      </c>
    </row>
    <row r="9" spans="1:22" x14ac:dyDescent="0.25">
      <c r="A9" s="56" t="s">
        <v>150</v>
      </c>
      <c r="B9" s="68">
        <v>40.107045659157627</v>
      </c>
      <c r="C9" s="68">
        <v>123</v>
      </c>
      <c r="D9" s="68">
        <v>150</v>
      </c>
      <c r="E9" s="124">
        <v>42139.486111111109</v>
      </c>
      <c r="F9" s="57">
        <v>0.39502381053067187</v>
      </c>
      <c r="G9" s="57">
        <v>1.9462246797727942E-2</v>
      </c>
      <c r="H9" s="50">
        <v>42142.536111111112</v>
      </c>
      <c r="I9" s="57">
        <v>0.51987553558889221</v>
      </c>
      <c r="J9" s="60">
        <v>2.7393102287767476E-3</v>
      </c>
      <c r="K9" s="57">
        <v>20.237750304518944</v>
      </c>
      <c r="L9" s="57">
        <v>0.32156041763775206</v>
      </c>
      <c r="M9" s="57">
        <v>15.581553934884356</v>
      </c>
      <c r="N9" s="57">
        <v>0.27410283302479271</v>
      </c>
      <c r="O9" s="57">
        <v>0.4445242850125663</v>
      </c>
      <c r="P9" s="57">
        <v>18.60247868219464</v>
      </c>
      <c r="Q9" s="57">
        <v>19.787383887138375</v>
      </c>
      <c r="R9" s="56">
        <v>39.447000000000003</v>
      </c>
      <c r="S9" s="56">
        <v>35.561500000000009</v>
      </c>
      <c r="T9" s="125">
        <v>0.12777777777955635</v>
      </c>
      <c r="U9" s="125">
        <v>0.23125000000436557</v>
      </c>
      <c r="V9" s="56"/>
    </row>
    <row r="10" spans="1:22" x14ac:dyDescent="0.25">
      <c r="A10" s="56" t="s">
        <v>151</v>
      </c>
      <c r="B10" s="68">
        <v>48.701412586119972</v>
      </c>
      <c r="C10" s="68">
        <v>129</v>
      </c>
      <c r="D10" s="68">
        <v>120</v>
      </c>
      <c r="E10" s="124">
        <v>42139.490972222222</v>
      </c>
      <c r="F10" s="57">
        <v>0.4295652446246766</v>
      </c>
      <c r="G10" s="57">
        <v>1.7795654198387509E-2</v>
      </c>
      <c r="H10" s="50">
        <v>42142.572222222225</v>
      </c>
      <c r="I10" s="57">
        <v>0.32920759985961145</v>
      </c>
      <c r="J10" s="60">
        <v>1.2329756503401917E-3</v>
      </c>
      <c r="K10" s="57">
        <v>20.306984478531046</v>
      </c>
      <c r="L10" s="57">
        <v>0.31610796112108241</v>
      </c>
      <c r="M10" s="57">
        <v>8.1309837416616553</v>
      </c>
      <c r="N10" s="57">
        <v>0.40389440618721428</v>
      </c>
      <c r="O10" s="57">
        <v>0.66087011163999798</v>
      </c>
      <c r="P10" s="57">
        <v>17.176301732296569</v>
      </c>
      <c r="Q10" s="57">
        <v>18.644866302612808</v>
      </c>
      <c r="R10" s="56">
        <v>0</v>
      </c>
      <c r="S10" s="56">
        <v>0</v>
      </c>
      <c r="T10" s="125">
        <v>0.12222222222044365</v>
      </c>
      <c r="U10" s="125">
        <v>0.22222222221898846</v>
      </c>
      <c r="V10" s="56">
        <v>12.645543566666667</v>
      </c>
    </row>
    <row r="11" spans="1:22" x14ac:dyDescent="0.25">
      <c r="A11" s="56" t="s">
        <v>152</v>
      </c>
      <c r="B11" s="68">
        <v>47.905637870660499</v>
      </c>
      <c r="C11" s="68">
        <v>123</v>
      </c>
      <c r="D11" s="68">
        <v>150</v>
      </c>
      <c r="E11" s="124">
        <v>42139.576388888891</v>
      </c>
      <c r="F11" s="57">
        <v>0.45569934605375595</v>
      </c>
      <c r="G11" s="57">
        <v>0.15940651906729153</v>
      </c>
      <c r="H11" s="50">
        <v>42142.796527777777</v>
      </c>
      <c r="I11" s="57">
        <v>0.31574692991561176</v>
      </c>
      <c r="J11" s="60">
        <v>2.1787756432198025E-3</v>
      </c>
      <c r="K11" s="57">
        <v>20.319557501933623</v>
      </c>
      <c r="L11" s="57">
        <v>0.25756964971612406</v>
      </c>
      <c r="M11" s="57">
        <v>3.9551996823715601</v>
      </c>
      <c r="N11" s="57">
        <v>0.34752768652435606</v>
      </c>
      <c r="O11" s="57">
        <v>0.65502068703940153</v>
      </c>
      <c r="P11" s="57">
        <v>18.32598613030919</v>
      </c>
      <c r="Q11" s="57">
        <v>19.927232650613519</v>
      </c>
      <c r="R11" s="56">
        <v>40.221000000000004</v>
      </c>
      <c r="S11" s="56">
        <v>36.26850000000001</v>
      </c>
      <c r="T11" s="125">
        <v>0.12291666666715173</v>
      </c>
      <c r="U11" s="125">
        <v>0.20555555555620231</v>
      </c>
      <c r="V11" s="56">
        <v>18.799896757500001</v>
      </c>
    </row>
    <row r="12" spans="1:22" x14ac:dyDescent="0.25">
      <c r="A12" s="56" t="s">
        <v>153</v>
      </c>
      <c r="B12" s="68">
        <v>35.65070725258456</v>
      </c>
      <c r="C12" s="68">
        <v>120</v>
      </c>
      <c r="D12" s="68">
        <v>130</v>
      </c>
      <c r="E12" s="124">
        <v>42139.581944444442</v>
      </c>
      <c r="F12" s="57">
        <v>0.40532262497907018</v>
      </c>
      <c r="G12" s="57">
        <v>0.14921506692420247</v>
      </c>
      <c r="H12" s="50">
        <v>42142.818055555559</v>
      </c>
      <c r="I12" s="57">
        <v>0.44896865424815063</v>
      </c>
      <c r="J12" s="60">
        <v>2.7202458368852074E-3</v>
      </c>
      <c r="K12" s="57">
        <v>20.40088969128783</v>
      </c>
      <c r="L12" s="57">
        <v>0.20806258582107529</v>
      </c>
      <c r="M12" s="57">
        <v>14.365929269868147</v>
      </c>
      <c r="N12" s="57">
        <v>0.42157658937885217</v>
      </c>
      <c r="O12" s="57">
        <v>0.66435589361938141</v>
      </c>
      <c r="P12" s="57">
        <v>17.072331137173261</v>
      </c>
      <c r="Q12" s="57">
        <v>19.284318618869907</v>
      </c>
      <c r="R12" s="56">
        <v>31.194999999999965</v>
      </c>
      <c r="S12" s="56">
        <v>27.258499999999984</v>
      </c>
      <c r="T12" s="125">
        <v>0.16249999999854481</v>
      </c>
      <c r="U12" s="125">
        <v>0.20902777777519077</v>
      </c>
      <c r="V12" s="56">
        <v>15.317227709166666</v>
      </c>
    </row>
    <row r="13" spans="1:22" x14ac:dyDescent="0.25">
      <c r="A13" s="56" t="s">
        <v>154</v>
      </c>
      <c r="B13" s="68">
        <v>44.245074179546904</v>
      </c>
      <c r="C13" s="68">
        <v>120</v>
      </c>
      <c r="D13" s="68">
        <v>140</v>
      </c>
      <c r="E13" s="124">
        <v>42139.59097222222</v>
      </c>
      <c r="F13" s="57">
        <v>0.4210367366983398</v>
      </c>
      <c r="G13" s="57"/>
      <c r="H13" s="50">
        <v>42142.830555555556</v>
      </c>
      <c r="I13" s="57">
        <v>0.41525532212564131</v>
      </c>
      <c r="J13" s="60">
        <v>4.8641378087813965E-4</v>
      </c>
      <c r="K13" s="57">
        <v>20.466606124616465</v>
      </c>
      <c r="L13" s="57">
        <v>0.15957890379979908</v>
      </c>
      <c r="M13" s="57">
        <v>14.706056708406331</v>
      </c>
      <c r="N13" s="57">
        <v>0.30409496700094657</v>
      </c>
      <c r="O13" s="57">
        <v>0.54498639536732241</v>
      </c>
      <c r="P13" s="57">
        <v>18.209491376033846</v>
      </c>
      <c r="Q13" s="57">
        <v>19.924120790385469</v>
      </c>
      <c r="R13" s="56">
        <v>40.549999999999983</v>
      </c>
      <c r="S13" s="56">
        <v>36.659999999999997</v>
      </c>
      <c r="T13" s="125">
        <v>0.148611111115315</v>
      </c>
      <c r="U13" s="125">
        <v>0.20833333332848269</v>
      </c>
      <c r="V13" s="56">
        <v>7.155556630555556</v>
      </c>
    </row>
    <row r="14" spans="1:22" x14ac:dyDescent="0.25">
      <c r="A14" s="56" t="s">
        <v>155</v>
      </c>
      <c r="B14" s="68">
        <v>44.245074179546904</v>
      </c>
      <c r="C14" s="68">
        <v>128</v>
      </c>
      <c r="D14" s="68">
        <v>150</v>
      </c>
      <c r="E14" s="124">
        <v>42139.595833333333</v>
      </c>
      <c r="F14" s="57">
        <v>0.3991822727790334</v>
      </c>
      <c r="G14" s="57">
        <v>4.1029423462168542E-2</v>
      </c>
      <c r="H14" s="50">
        <v>42142.848611111112</v>
      </c>
      <c r="I14" s="57">
        <v>0.34126399448083727</v>
      </c>
      <c r="J14" s="57"/>
      <c r="K14" s="57">
        <v>20.255769813793613</v>
      </c>
      <c r="L14" s="57">
        <v>0.31659451039406816</v>
      </c>
      <c r="M14" s="57">
        <v>8.0947846122267766</v>
      </c>
      <c r="N14" s="57">
        <v>0.20097073752408193</v>
      </c>
      <c r="O14" s="57">
        <v>0.48532873591877851</v>
      </c>
      <c r="P14" s="57">
        <v>17.50598507060651</v>
      </c>
      <c r="Q14" s="57">
        <v>20.109072136983986</v>
      </c>
      <c r="R14" s="56">
        <v>27.823000000000008</v>
      </c>
      <c r="S14" s="56">
        <v>23.843000000000018</v>
      </c>
      <c r="T14" s="125">
        <v>0.15486111110658385</v>
      </c>
      <c r="U14" s="125">
        <v>0.20902777777519077</v>
      </c>
      <c r="V14" s="56">
        <v>12.574754686666665</v>
      </c>
    </row>
    <row r="15" spans="1:22" x14ac:dyDescent="0.25">
      <c r="A15" s="56" t="s">
        <v>156</v>
      </c>
      <c r="B15" s="68">
        <v>47.428173041384809</v>
      </c>
      <c r="C15" s="68">
        <v>110</v>
      </c>
      <c r="D15" s="68">
        <v>150</v>
      </c>
      <c r="E15" s="124">
        <v>42139.529861111114</v>
      </c>
      <c r="F15" s="57">
        <v>0.44800435752422035</v>
      </c>
      <c r="G15" s="57">
        <v>4.8947948200591162E-3</v>
      </c>
      <c r="H15" s="50">
        <v>42142.698611111111</v>
      </c>
      <c r="I15" s="57">
        <v>0.40261744569476526</v>
      </c>
      <c r="J15" s="60">
        <v>1.7621497145775566E-3</v>
      </c>
      <c r="K15" s="57">
        <v>20.244026647899041</v>
      </c>
      <c r="L15" s="57">
        <v>0.35634578399708638</v>
      </c>
      <c r="M15" s="57">
        <v>10.840442201153571</v>
      </c>
      <c r="N15" s="57">
        <v>0.42254635625621467</v>
      </c>
      <c r="O15" s="57">
        <v>0.57804766290979637</v>
      </c>
      <c r="P15" s="57">
        <v>18.034425389436713</v>
      </c>
      <c r="Q15" s="57">
        <v>19.827197601346498</v>
      </c>
      <c r="R15" s="56">
        <v>38.219999999999942</v>
      </c>
      <c r="S15" s="56">
        <v>34.222499999999954</v>
      </c>
      <c r="T15" s="125">
        <v>0.125</v>
      </c>
      <c r="U15" s="125">
        <v>0.20833333332848269</v>
      </c>
      <c r="V15" s="61"/>
    </row>
    <row r="16" spans="1:22" x14ac:dyDescent="0.25">
      <c r="A16" s="56" t="s">
        <v>157</v>
      </c>
      <c r="B16" s="68">
        <v>63.661977236758133</v>
      </c>
      <c r="C16" s="68">
        <v>118</v>
      </c>
      <c r="D16" s="68">
        <v>150</v>
      </c>
      <c r="E16" s="124">
        <v>42139.535416666666</v>
      </c>
      <c r="F16" s="57">
        <v>0.4217172228094585</v>
      </c>
      <c r="G16" s="57">
        <v>6.4302900015576786E-2</v>
      </c>
      <c r="H16" s="50">
        <v>42142.723611111112</v>
      </c>
      <c r="I16" s="57">
        <v>0.35684209576949044</v>
      </c>
      <c r="J16" s="60">
        <v>4.4744436271877226E-3</v>
      </c>
      <c r="K16" s="57">
        <v>20.093364034037037</v>
      </c>
      <c r="L16" s="57">
        <v>0.40017068312680171</v>
      </c>
      <c r="M16" s="57">
        <v>9.7891058284301415</v>
      </c>
      <c r="N16" s="57">
        <v>0.20547493789472343</v>
      </c>
      <c r="O16" s="57">
        <v>0.43141372207427042</v>
      </c>
      <c r="P16" s="57">
        <v>17.00505930537922</v>
      </c>
      <c r="Q16" s="57">
        <v>19.746221271945011</v>
      </c>
      <c r="R16" s="56">
        <v>39.506999999999977</v>
      </c>
      <c r="S16" s="56">
        <v>35.530499999999989</v>
      </c>
      <c r="T16" s="125">
        <v>0.11597222222189885</v>
      </c>
      <c r="U16" s="125">
        <v>0.19444444444525288</v>
      </c>
      <c r="V16" s="61"/>
    </row>
    <row r="17" spans="1:22" x14ac:dyDescent="0.25">
      <c r="A17" s="56" t="s">
        <v>158</v>
      </c>
      <c r="B17" s="68">
        <v>45.836623610465857</v>
      </c>
      <c r="C17" s="68">
        <v>127</v>
      </c>
      <c r="D17" s="68">
        <v>160</v>
      </c>
      <c r="E17" s="124">
        <v>42139.540972222225</v>
      </c>
      <c r="F17" s="57">
        <v>0.36726544041744924</v>
      </c>
      <c r="G17" s="57">
        <v>7.6446390625668811E-2</v>
      </c>
      <c r="H17" s="50">
        <v>42142.741666666669</v>
      </c>
      <c r="I17" s="57">
        <v>0.51444552015024947</v>
      </c>
      <c r="J17" s="60">
        <v>3.2316718215108361E-3</v>
      </c>
      <c r="K17" s="57">
        <v>20.426219502698359</v>
      </c>
      <c r="L17" s="57">
        <v>0.23308416229846413</v>
      </c>
      <c r="M17" s="57">
        <v>17.267335165470318</v>
      </c>
      <c r="N17" s="57">
        <v>0.41528788112801696</v>
      </c>
      <c r="O17" s="57">
        <v>0.63048716624255996</v>
      </c>
      <c r="P17" s="57">
        <v>18.465817083332233</v>
      </c>
      <c r="Q17" s="57">
        <v>19.992144899382431</v>
      </c>
      <c r="R17" s="56">
        <v>39.46399999999997</v>
      </c>
      <c r="S17" s="56">
        <v>35.570499999999981</v>
      </c>
      <c r="T17" s="125">
        <v>0.15763888888614019</v>
      </c>
      <c r="U17" s="125">
        <v>0.21041666666860692</v>
      </c>
      <c r="V17" s="61"/>
    </row>
    <row r="18" spans="1:22" x14ac:dyDescent="0.25">
      <c r="A18" s="56" t="s">
        <v>159</v>
      </c>
      <c r="B18" s="68">
        <v>44.563384065730695</v>
      </c>
      <c r="C18" s="68">
        <v>120</v>
      </c>
      <c r="D18" s="68">
        <v>160</v>
      </c>
      <c r="E18" s="124">
        <v>42139.544444444444</v>
      </c>
      <c r="F18" s="57">
        <v>0.34733103847216784</v>
      </c>
      <c r="G18" s="57">
        <v>3.166843412394749E-4</v>
      </c>
      <c r="H18" s="50">
        <v>42142.757638888892</v>
      </c>
      <c r="I18" s="57">
        <v>0.40628429824841511</v>
      </c>
      <c r="J18" s="60">
        <v>1.2549508863644971E-3</v>
      </c>
      <c r="K18" s="57">
        <v>20.384204427480988</v>
      </c>
      <c r="L18" s="57">
        <v>0.23651556329584153</v>
      </c>
      <c r="M18" s="57">
        <v>13.841755540831123</v>
      </c>
      <c r="N18" s="57">
        <v>0.36698218377558028</v>
      </c>
      <c r="O18" s="57">
        <v>0.35145302081427127</v>
      </c>
      <c r="P18" s="57">
        <v>19.788306372474938</v>
      </c>
      <c r="Q18" s="57">
        <v>19.904128529732059</v>
      </c>
      <c r="R18" s="56">
        <v>27.704000000000022</v>
      </c>
      <c r="S18" s="56">
        <v>23.786000000000033</v>
      </c>
      <c r="T18" s="125">
        <v>0.16458333333139308</v>
      </c>
      <c r="U18" s="125">
        <v>0.21250000000145519</v>
      </c>
      <c r="V18" s="6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"/>
  <sheetViews>
    <sheetView tabSelected="1" topLeftCell="L1" workbookViewId="0">
      <selection activeCell="D17" sqref="D17"/>
    </sheetView>
  </sheetViews>
  <sheetFormatPr defaultRowHeight="15" x14ac:dyDescent="0.25"/>
  <cols>
    <col min="1" max="1" width="32.140625" customWidth="1"/>
  </cols>
  <sheetData>
    <row r="1" spans="1:35" s="56" customFormat="1" ht="19.5" thickBot="1" x14ac:dyDescent="0.35">
      <c r="A1" s="122" t="s">
        <v>179</v>
      </c>
      <c r="N1" s="122" t="s">
        <v>180</v>
      </c>
    </row>
    <row r="2" spans="1:35" ht="18.75" x14ac:dyDescent="0.3">
      <c r="A2" s="114"/>
      <c r="B2" s="126" t="s">
        <v>178</v>
      </c>
      <c r="C2" s="127">
        <v>40999</v>
      </c>
      <c r="D2" s="128"/>
      <c r="E2" s="129">
        <v>41199</v>
      </c>
      <c r="F2" s="130"/>
      <c r="G2" s="131">
        <v>41395</v>
      </c>
      <c r="H2" s="128"/>
      <c r="I2" s="132">
        <v>41551</v>
      </c>
      <c r="J2" s="56"/>
      <c r="K2" s="133">
        <v>41707</v>
      </c>
      <c r="L2" s="56"/>
      <c r="N2" s="162">
        <v>40999</v>
      </c>
      <c r="O2" s="167" t="s">
        <v>181</v>
      </c>
      <c r="P2" s="56"/>
      <c r="Q2" s="56"/>
      <c r="R2" s="163">
        <v>41199</v>
      </c>
      <c r="S2" s="49"/>
      <c r="T2" s="49"/>
      <c r="U2" s="127">
        <v>40999</v>
      </c>
      <c r="V2" s="168" t="s">
        <v>177</v>
      </c>
      <c r="W2" s="128"/>
      <c r="X2" s="129">
        <v>41199</v>
      </c>
      <c r="Z2" s="56"/>
      <c r="AA2" s="127">
        <v>40999</v>
      </c>
      <c r="AB2" s="168" t="s">
        <v>48</v>
      </c>
      <c r="AC2" s="56"/>
      <c r="AD2" s="129">
        <v>41199</v>
      </c>
      <c r="AE2" s="56"/>
      <c r="AF2" s="56"/>
      <c r="AG2" s="56"/>
      <c r="AH2" s="56"/>
    </row>
    <row r="3" spans="1:35" ht="45" x14ac:dyDescent="0.25">
      <c r="A3" s="158" t="s">
        <v>182</v>
      </c>
      <c r="B3" s="155">
        <v>29.7</v>
      </c>
      <c r="C3" s="134" t="s">
        <v>34</v>
      </c>
      <c r="D3" s="135" t="s">
        <v>46</v>
      </c>
      <c r="E3" s="138" t="s">
        <v>34</v>
      </c>
      <c r="F3" s="139" t="s">
        <v>46</v>
      </c>
      <c r="G3" s="141" t="s">
        <v>34</v>
      </c>
      <c r="H3" s="142" t="s">
        <v>46</v>
      </c>
      <c r="I3" s="143" t="s">
        <v>164</v>
      </c>
      <c r="J3" s="144" t="s">
        <v>46</v>
      </c>
      <c r="K3" s="146" t="s">
        <v>34</v>
      </c>
      <c r="L3" s="146" t="s">
        <v>46</v>
      </c>
      <c r="N3" s="56"/>
      <c r="O3" s="136" t="s">
        <v>161</v>
      </c>
      <c r="P3" s="137" t="s">
        <v>162</v>
      </c>
      <c r="Q3" s="137" t="s">
        <v>163</v>
      </c>
      <c r="R3" s="140" t="s">
        <v>161</v>
      </c>
      <c r="S3" s="140" t="s">
        <v>162</v>
      </c>
      <c r="T3" s="164" t="s">
        <v>163</v>
      </c>
      <c r="U3" s="136" t="s">
        <v>161</v>
      </c>
      <c r="V3" s="137" t="s">
        <v>162</v>
      </c>
      <c r="W3" s="137" t="s">
        <v>163</v>
      </c>
      <c r="X3" s="140" t="s">
        <v>161</v>
      </c>
      <c r="Y3" s="140" t="s">
        <v>162</v>
      </c>
      <c r="Z3" s="153" t="s">
        <v>163</v>
      </c>
      <c r="AA3" s="136" t="s">
        <v>161</v>
      </c>
      <c r="AB3" s="137" t="s">
        <v>162</v>
      </c>
      <c r="AC3" s="137" t="s">
        <v>163</v>
      </c>
      <c r="AD3" s="140" t="s">
        <v>161</v>
      </c>
      <c r="AE3" s="140" t="s">
        <v>162</v>
      </c>
      <c r="AF3" s="153" t="s">
        <v>163</v>
      </c>
    </row>
    <row r="4" spans="1:35" x14ac:dyDescent="0.25">
      <c r="A4" s="158" t="s">
        <v>165</v>
      </c>
      <c r="B4" s="157"/>
      <c r="C4" s="147">
        <v>0.59901915540966666</v>
      </c>
      <c r="D4" s="148">
        <v>0.16194884382589217</v>
      </c>
      <c r="E4" s="139">
        <v>1.1307256971918522</v>
      </c>
      <c r="F4" s="139">
        <v>0.17416451434846608</v>
      </c>
      <c r="G4" s="149">
        <v>0.66802052798466038</v>
      </c>
      <c r="H4" s="150"/>
      <c r="I4" s="145"/>
      <c r="J4" s="145"/>
      <c r="K4" s="146"/>
      <c r="L4" s="146"/>
      <c r="N4" s="165">
        <v>0.2</v>
      </c>
      <c r="O4" s="148">
        <v>8.7791558521406579</v>
      </c>
      <c r="P4" s="148">
        <v>13.856999952160736</v>
      </c>
      <c r="Q4" s="148">
        <v>8.2356311246370737</v>
      </c>
      <c r="R4" s="139">
        <v>12.161492420825114</v>
      </c>
      <c r="S4" s="139">
        <v>15.600692522287734</v>
      </c>
      <c r="T4" s="166">
        <v>11.508859160016629</v>
      </c>
      <c r="U4" s="148">
        <v>8.2945322835787909</v>
      </c>
      <c r="V4" s="148">
        <v>4.701170673681589</v>
      </c>
      <c r="W4" s="148">
        <v>8.085859629554772</v>
      </c>
      <c r="X4" s="139">
        <v>2.9811503563537656</v>
      </c>
      <c r="Y4" s="139">
        <v>3.7993926949517491</v>
      </c>
      <c r="Z4" s="154">
        <v>6.2501179323696752</v>
      </c>
      <c r="AA4" s="148">
        <v>0.51544859660562503</v>
      </c>
      <c r="AB4" s="148">
        <v>0.49943460991194477</v>
      </c>
      <c r="AC4" s="148">
        <v>0.48094037371454523</v>
      </c>
      <c r="AD4" s="139">
        <v>0.25434059772850787</v>
      </c>
      <c r="AE4" s="139">
        <v>0.53411370725416585</v>
      </c>
      <c r="AF4" s="139">
        <v>0.49990670710185764</v>
      </c>
    </row>
    <row r="5" spans="1:35" x14ac:dyDescent="0.25">
      <c r="A5" s="159" t="s">
        <v>166</v>
      </c>
      <c r="B5" s="157"/>
      <c r="C5" s="147">
        <v>0.3550834077492947</v>
      </c>
      <c r="D5" s="148">
        <v>9.3754875257735085E-2</v>
      </c>
      <c r="E5" s="139">
        <v>0.78011925025000628</v>
      </c>
      <c r="F5" s="139">
        <v>5.2984511101391045E-3</v>
      </c>
      <c r="G5" s="149">
        <v>0.48719949864969819</v>
      </c>
      <c r="H5" s="149">
        <v>1.9613610120354383E-2</v>
      </c>
      <c r="I5" s="152"/>
      <c r="J5" s="152"/>
      <c r="K5" s="146"/>
      <c r="L5" s="146"/>
      <c r="N5" s="165">
        <v>1.8</v>
      </c>
      <c r="O5" s="148">
        <v>17.882048664874198</v>
      </c>
      <c r="P5" s="148">
        <v>10.286154067219584</v>
      </c>
      <c r="Q5" s="148">
        <v>15.494448003441576</v>
      </c>
      <c r="R5" s="139">
        <v>6.7730979972424086</v>
      </c>
      <c r="S5" s="139">
        <v>15.935003055163886</v>
      </c>
      <c r="T5" s="166">
        <v>12.864046553268979</v>
      </c>
      <c r="U5" s="148">
        <v>1.7763592451542347</v>
      </c>
      <c r="V5" s="148">
        <v>6.7676229725217949</v>
      </c>
      <c r="W5" s="148">
        <v>3.0759727020358008</v>
      </c>
      <c r="X5" s="139">
        <v>8.8354680866895379</v>
      </c>
      <c r="Y5" s="139">
        <v>2.5479990340779626</v>
      </c>
      <c r="Z5" s="154">
        <v>5.3895045744058647</v>
      </c>
      <c r="AA5" s="148">
        <v>0.43013492789418928</v>
      </c>
      <c r="AB5" s="148">
        <v>0.47946992964323881</v>
      </c>
      <c r="AC5" s="148">
        <v>0.42293415130178741</v>
      </c>
      <c r="AD5" s="139">
        <v>0.47151033029528011</v>
      </c>
      <c r="AE5" s="139">
        <v>0.38007585784512199</v>
      </c>
      <c r="AF5" s="139">
        <v>0.50280075235804167</v>
      </c>
    </row>
    <row r="6" spans="1:35" x14ac:dyDescent="0.25">
      <c r="A6" s="159" t="s">
        <v>167</v>
      </c>
      <c r="B6" s="157"/>
      <c r="C6" s="147"/>
      <c r="D6" s="148"/>
      <c r="E6" s="139">
        <v>0.76108581473693548</v>
      </c>
      <c r="F6" s="139"/>
      <c r="G6" s="150"/>
      <c r="H6" s="150"/>
      <c r="I6" s="151"/>
      <c r="J6" s="151"/>
      <c r="K6" s="146"/>
      <c r="L6" s="146"/>
      <c r="N6" s="165">
        <v>3.5</v>
      </c>
      <c r="O6" s="148"/>
      <c r="P6" s="148"/>
      <c r="Q6" s="148"/>
      <c r="R6" s="139"/>
      <c r="S6" s="139"/>
      <c r="T6" s="166"/>
      <c r="U6" s="148"/>
      <c r="V6" s="148"/>
      <c r="W6" s="148"/>
      <c r="X6" s="139"/>
      <c r="Y6" s="139"/>
      <c r="Z6" s="154"/>
      <c r="AA6" s="148"/>
      <c r="AB6" s="148"/>
      <c r="AC6" s="148"/>
      <c r="AD6" s="139"/>
      <c r="AE6" s="139"/>
      <c r="AF6" s="139"/>
    </row>
    <row r="7" spans="1:35" x14ac:dyDescent="0.25">
      <c r="A7" s="159" t="s">
        <v>168</v>
      </c>
      <c r="B7" s="157"/>
      <c r="C7" s="147">
        <v>0.4058666507996137</v>
      </c>
      <c r="D7" s="148">
        <v>0.13438702576452768</v>
      </c>
      <c r="E7" s="139">
        <v>0.89510731521757791</v>
      </c>
      <c r="F7" s="139"/>
      <c r="G7" s="150"/>
      <c r="H7" s="150"/>
      <c r="I7" s="151"/>
      <c r="J7" s="151"/>
      <c r="K7" s="146"/>
      <c r="L7" s="146"/>
      <c r="N7" s="165">
        <v>6.5</v>
      </c>
      <c r="O7" s="148">
        <v>12.402079468772467</v>
      </c>
      <c r="P7" s="148">
        <v>12.41491546908934</v>
      </c>
      <c r="Q7" s="148">
        <v>14.782230881874664</v>
      </c>
      <c r="R7" s="139">
        <v>13.949214315748367</v>
      </c>
      <c r="S7" s="139">
        <v>8.4377529657426322</v>
      </c>
      <c r="T7" s="166">
        <v>10.513632509082552</v>
      </c>
      <c r="U7" s="148">
        <v>6.3405315395874267</v>
      </c>
      <c r="V7" s="148">
        <v>5.2116002841055211</v>
      </c>
      <c r="W7" s="148">
        <v>3.4318442312073718</v>
      </c>
      <c r="X7" s="139">
        <v>5.1787909898835061</v>
      </c>
      <c r="Y7" s="139">
        <v>6.7937026505578668</v>
      </c>
      <c r="Z7" s="154">
        <v>5.708377446642638</v>
      </c>
      <c r="AA7" s="148">
        <v>0.56018349171512494</v>
      </c>
      <c r="AB7" s="148">
        <v>0.46050114696413402</v>
      </c>
      <c r="AC7" s="148">
        <v>0.41794716474424604</v>
      </c>
      <c r="AD7" s="139">
        <v>0.55786326399005481</v>
      </c>
      <c r="AE7" s="139">
        <v>0.41022319974748039</v>
      </c>
      <c r="AF7" s="139">
        <v>0.41278412850041346</v>
      </c>
    </row>
    <row r="8" spans="1:35" x14ac:dyDescent="0.25">
      <c r="A8" s="159" t="s">
        <v>169</v>
      </c>
      <c r="B8" s="157"/>
      <c r="C8" s="147">
        <v>0.51777343750296256</v>
      </c>
      <c r="D8" s="148">
        <v>0.11256991290752295</v>
      </c>
      <c r="E8" s="139"/>
      <c r="F8" s="139"/>
      <c r="G8" s="150"/>
      <c r="H8" s="150"/>
      <c r="I8" s="151"/>
      <c r="J8" s="151"/>
      <c r="K8" s="146"/>
      <c r="L8" s="146"/>
      <c r="N8" s="165">
        <v>11</v>
      </c>
      <c r="O8" s="148">
        <v>12.323035220803016</v>
      </c>
      <c r="P8" s="148">
        <v>16.150703034501721</v>
      </c>
      <c r="Q8" s="148">
        <v>14.782230881874664</v>
      </c>
      <c r="R8" s="56"/>
      <c r="S8" s="56"/>
      <c r="T8" s="56"/>
      <c r="U8" s="148">
        <v>5.7770606663626518</v>
      </c>
      <c r="V8" s="148">
        <v>2.2316165179600835</v>
      </c>
      <c r="W8" s="148">
        <v>3.4318442312073718</v>
      </c>
      <c r="X8" s="56"/>
      <c r="Y8" s="56"/>
      <c r="Z8" s="56"/>
      <c r="AA8" s="148">
        <v>0.50541137213747489</v>
      </c>
      <c r="AB8" s="148">
        <v>0.34705678052925665</v>
      </c>
      <c r="AC8" s="148">
        <v>0.41794716474424604</v>
      </c>
      <c r="AD8" s="67"/>
      <c r="AE8" s="67"/>
      <c r="AF8" s="56"/>
      <c r="AG8" s="56"/>
      <c r="AH8" s="56"/>
      <c r="AI8" s="56"/>
    </row>
    <row r="9" spans="1:35" x14ac:dyDescent="0.25">
      <c r="A9" s="160" t="s">
        <v>170</v>
      </c>
      <c r="B9" s="157"/>
      <c r="C9" s="147"/>
      <c r="D9" s="148"/>
      <c r="E9" s="139"/>
      <c r="F9" s="139"/>
      <c r="G9" s="150"/>
      <c r="H9" s="150"/>
      <c r="I9" s="151"/>
      <c r="J9" s="151"/>
      <c r="K9" s="146"/>
      <c r="L9" s="14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</row>
    <row r="10" spans="1:35" s="56" customFormat="1" x14ac:dyDescent="0.25"/>
    <row r="11" spans="1:35" x14ac:dyDescent="0.25">
      <c r="A11" s="159" t="s">
        <v>171</v>
      </c>
      <c r="B11" s="156">
        <v>57.8</v>
      </c>
      <c r="C11" s="147"/>
      <c r="D11" s="148">
        <v>0.17175577454421365</v>
      </c>
      <c r="E11" s="139">
        <v>0.83367063040607592</v>
      </c>
      <c r="F11" s="139">
        <v>6.2083175045000542E-2</v>
      </c>
      <c r="G11" s="149">
        <v>0.61720664650840229</v>
      </c>
      <c r="H11" s="149">
        <v>5.3188657461311198E-2</v>
      </c>
      <c r="I11" s="152">
        <v>0.72711064596216135</v>
      </c>
      <c r="J11" s="152">
        <v>1.9612595986642709E-2</v>
      </c>
      <c r="K11" s="146">
        <v>0.82977287073626704</v>
      </c>
      <c r="L11" s="146">
        <v>3.0522681257589508E-2</v>
      </c>
      <c r="AF11" s="56"/>
      <c r="AG11" s="56"/>
      <c r="AH11" s="56"/>
      <c r="AI11" s="56"/>
    </row>
    <row r="12" spans="1:35" x14ac:dyDescent="0.25">
      <c r="A12" s="159" t="s">
        <v>172</v>
      </c>
      <c r="B12" s="147">
        <v>46.6</v>
      </c>
      <c r="C12" s="147">
        <v>0.33129127746777998</v>
      </c>
      <c r="D12" s="148">
        <v>7.4926678011874082E-2</v>
      </c>
      <c r="E12" s="139"/>
      <c r="F12" s="139">
        <v>0.30450450834247944</v>
      </c>
      <c r="G12" s="149">
        <v>0.58529248922392885</v>
      </c>
      <c r="H12" s="149">
        <v>1.580445580009952E-2</v>
      </c>
      <c r="I12" s="152">
        <v>0.67016187045733844</v>
      </c>
      <c r="J12" s="152">
        <v>5.2248667919964485E-2</v>
      </c>
      <c r="K12" s="146">
        <v>0.81984770490093495</v>
      </c>
      <c r="L12" s="146">
        <v>4.4231505053461328E-3</v>
      </c>
      <c r="AF12" s="56"/>
      <c r="AG12" s="56"/>
      <c r="AH12" s="56"/>
      <c r="AI12" s="56"/>
    </row>
    <row r="13" spans="1:35" x14ac:dyDescent="0.25">
      <c r="A13" s="159" t="s">
        <v>173</v>
      </c>
      <c r="B13" s="147">
        <v>54</v>
      </c>
      <c r="C13" s="147">
        <v>0.29266789236329799</v>
      </c>
      <c r="D13" s="148">
        <v>9.9727718234263515E-3</v>
      </c>
      <c r="E13" s="139">
        <v>0.96345311408403189</v>
      </c>
      <c r="F13" s="139">
        <v>6.9315766701919634E-2</v>
      </c>
      <c r="G13" s="149">
        <v>0.56690119856773058</v>
      </c>
      <c r="H13" s="149">
        <v>8.331622018329413E-3</v>
      </c>
      <c r="I13" s="152">
        <v>0.58701470959781288</v>
      </c>
      <c r="J13" s="152"/>
      <c r="K13" s="146">
        <v>0.59877612280367498</v>
      </c>
      <c r="L13" s="146">
        <v>5.6638657244473124E-2</v>
      </c>
    </row>
    <row r="14" spans="1:35" x14ac:dyDescent="0.25">
      <c r="A14" s="159" t="s">
        <v>174</v>
      </c>
      <c r="B14" s="147">
        <v>27</v>
      </c>
      <c r="C14" s="147">
        <v>0.37525539886041531</v>
      </c>
      <c r="D14" s="148">
        <v>6.5152142431945975E-2</v>
      </c>
      <c r="E14" s="139">
        <v>0.83363682421181096</v>
      </c>
      <c r="F14" s="139">
        <v>4.3165911861250879E-4</v>
      </c>
      <c r="G14" s="149">
        <v>0.45130020137450833</v>
      </c>
      <c r="H14" s="149">
        <v>1.0407409120353628E-2</v>
      </c>
      <c r="I14" s="152">
        <v>0.49860903151224023</v>
      </c>
      <c r="J14" s="152">
        <v>6.9995419209756188E-2</v>
      </c>
      <c r="K14" s="146">
        <v>0.5334273861148916</v>
      </c>
      <c r="L14" s="146">
        <v>1.9627607237629012E-3</v>
      </c>
    </row>
    <row r="15" spans="1:35" x14ac:dyDescent="0.25">
      <c r="A15" s="159" t="s">
        <v>175</v>
      </c>
      <c r="B15" s="147">
        <v>30</v>
      </c>
      <c r="C15" s="147"/>
      <c r="D15" s="148"/>
      <c r="E15" s="139"/>
      <c r="F15" s="139">
        <v>0.2705544693070282</v>
      </c>
      <c r="G15" s="149">
        <v>0.44571261009115914</v>
      </c>
      <c r="H15" s="149">
        <v>1.1404503262511696E-2</v>
      </c>
      <c r="I15" s="152">
        <v>0.64029042624249932</v>
      </c>
      <c r="J15" s="152"/>
      <c r="K15" s="146">
        <v>0.86062100799344621</v>
      </c>
      <c r="L15" s="146">
        <v>5.2137403544418613E-2</v>
      </c>
    </row>
    <row r="16" spans="1:35" x14ac:dyDescent="0.25">
      <c r="A16" s="161" t="s">
        <v>176</v>
      </c>
      <c r="B16" s="147">
        <v>31.5</v>
      </c>
      <c r="C16" s="147">
        <v>0.62659542195641926</v>
      </c>
      <c r="D16" s="148"/>
      <c r="E16" s="139">
        <v>0.664898681891406</v>
      </c>
      <c r="F16" s="139"/>
      <c r="G16" s="149">
        <v>0.42578994281592286</v>
      </c>
      <c r="H16" s="149">
        <v>3.2351642523670968E-3</v>
      </c>
      <c r="I16" s="152">
        <v>0.60777501933822919</v>
      </c>
      <c r="J16" s="152">
        <v>7.0631457363916711E-2</v>
      </c>
      <c r="K16" s="146">
        <v>0.54568766623362674</v>
      </c>
      <c r="L16" s="146">
        <v>7.7932444663447102E-4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Jerusalem seasons</vt:lpstr>
      <vt:lpstr>jerusalem Q. ilex</vt:lpstr>
      <vt:lpstr>Ramat Hanadiv</vt:lpstr>
      <vt:lpstr>US sites</vt:lpstr>
      <vt:lpstr>Panama 2012</vt:lpstr>
      <vt:lpstr>Panama 2013</vt:lpstr>
      <vt:lpstr>Panama 2014</vt:lpstr>
      <vt:lpstr>Spain</vt:lpstr>
      <vt:lpstr>Brazil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BoazHilman</dc:creator>
  <cp:lastModifiedBy>BoazHilman</cp:lastModifiedBy>
  <dcterms:created xsi:type="dcterms:W3CDTF">2018-06-21T20:07:03Z</dcterms:created>
  <dcterms:modified xsi:type="dcterms:W3CDTF">2018-06-24T07:26:42Z</dcterms:modified>
</cp:coreProperties>
</file>